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2" activeTab="2"/>
  </bookViews>
  <sheets>
    <sheet name="Løntabel ultimo 2011" sheetId="1" state="hidden" r:id="rId1"/>
    <sheet name="Løntabel okt 2012" sheetId="2" state="hidden" r:id="rId2"/>
    <sheet name="Beregnet løntabel" sheetId="3" r:id="rId3"/>
  </sheets>
  <definedNames/>
  <calcPr fullCalcOnLoad="1"/>
</workbook>
</file>

<file path=xl/sharedStrings.xml><?xml version="1.0" encoding="utf-8"?>
<sst xmlns="http://schemas.openxmlformats.org/spreadsheetml/2006/main" count="203" uniqueCount="69">
  <si>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</si>
  <si>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</si>
  <si>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</si>
  <si>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</si>
  <si>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</si>
  <si>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</si>
  <si>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</si>
  <si>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</si>
  <si>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Egetbidrag</t>
  </si>
  <si>
    <t>Nettoløn</t>
  </si>
  <si>
    <t>Arbejdsgiverbidrag</t>
  </si>
  <si>
    <t>Uddannede</t>
  </si>
  <si>
    <t>Ledende</t>
  </si>
  <si>
    <t>Antal ugentlige timer:</t>
  </si>
  <si>
    <t>Interaktiv løntabel med fuld kittelkompensation til deltidsansatte</t>
  </si>
  <si>
    <t>Aalborg</t>
  </si>
  <si>
    <t>Esbjerg</t>
  </si>
  <si>
    <t>Faaborg-Midtfyn</t>
  </si>
  <si>
    <t>Frederikshavn</t>
  </si>
  <si>
    <t>Kalundborg</t>
  </si>
  <si>
    <t>Kerteminde</t>
  </si>
  <si>
    <t>Nyborg</t>
  </si>
  <si>
    <t>Næstved</t>
  </si>
  <si>
    <t>Skanderborg</t>
  </si>
  <si>
    <t>Slagelse</t>
  </si>
  <si>
    <t>Køge</t>
  </si>
  <si>
    <t>Lejre</t>
  </si>
  <si>
    <t>Roskilde</t>
  </si>
  <si>
    <t>Solrød</t>
  </si>
  <si>
    <t>Århus</t>
  </si>
  <si>
    <t>Allerød</t>
  </si>
  <si>
    <t>Frederikssund</t>
  </si>
  <si>
    <t>Gribskov</t>
  </si>
  <si>
    <t>Hillerød</t>
  </si>
  <si>
    <t>Albertslund</t>
  </si>
  <si>
    <t>Ballerup</t>
  </si>
  <si>
    <t>Brøndby</t>
  </si>
  <si>
    <t>Dragør</t>
  </si>
  <si>
    <t>Egedal</t>
  </si>
  <si>
    <t>Frederiksberg</t>
  </si>
  <si>
    <t>Furesø</t>
  </si>
  <si>
    <t>Gentofte</t>
  </si>
  <si>
    <t>Gladsaxe</t>
  </si>
  <si>
    <t>Glostrup</t>
  </si>
  <si>
    <t>Greve</t>
  </si>
  <si>
    <t>Hvidovre</t>
  </si>
  <si>
    <t>Høje-Tåstrup</t>
  </si>
  <si>
    <t>Ishøj</t>
  </si>
  <si>
    <t>København</t>
  </si>
  <si>
    <t>Lyngby-Tårbæk</t>
  </si>
  <si>
    <t>Tårnby</t>
  </si>
  <si>
    <t>Vallensbæk</t>
  </si>
  <si>
    <t>Område 1</t>
  </si>
  <si>
    <t>Område 2</t>
  </si>
  <si>
    <t>Område 3</t>
  </si>
  <si>
    <t>Område 4</t>
  </si>
  <si>
    <t>Odense</t>
  </si>
  <si>
    <t>Sønderborg</t>
  </si>
  <si>
    <t xml:space="preserve">Hørsholm </t>
  </si>
  <si>
    <t xml:space="preserve">Fredensborg </t>
  </si>
  <si>
    <t xml:space="preserve">Halsnæs </t>
  </si>
  <si>
    <t xml:space="preserve">Helsingør </t>
  </si>
  <si>
    <t>Rudersdal Rødovre</t>
  </si>
  <si>
    <t xml:space="preserve">Herlev </t>
  </si>
  <si>
    <t>Grundsats</t>
  </si>
  <si>
    <t>Alle andre kommuner</t>
  </si>
  <si>
    <t>Hvis du anvender excel 2010, skal du aktiverér redigering,</t>
  </si>
  <si>
    <t>ved at trykke på gul knap foroven.</t>
  </si>
  <si>
    <t>Løn gældende pr. 1. april 2013</t>
  </si>
</sst>
</file>

<file path=xl/styles.xml><?xml version="1.0" encoding="utf-8"?>
<styleSheet xmlns="http://schemas.openxmlformats.org/spreadsheetml/2006/main">
  <numFmts count="31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#,##0.0000_);\(#,##0.0000\)"/>
    <numFmt numFmtId="183" formatCode="_(* #,##0.000_);_(* \(#,##0.000\);_(* &quot;-&quot;???_);_(@_)"/>
    <numFmt numFmtId="184" formatCode="#,##0.000"/>
    <numFmt numFmtId="185" formatCode="#,##0.0000"/>
    <numFmt numFmtId="186" formatCode="&quot;Sandt&quot;;&quot;Sandt&quot;;&quot;Falsk&quot;"/>
  </numFmts>
  <fonts count="2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7" borderId="2" applyNumberFormat="0" applyAlignment="0" applyProtection="0"/>
    <xf numFmtId="0" fontId="12" fillId="18" borderId="3" applyNumberForma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17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17" borderId="0" xfId="0" applyFont="1" applyFill="1" applyAlignment="1">
      <alignment horizontal="right"/>
    </xf>
    <xf numFmtId="0" fontId="0" fillId="17" borderId="0" xfId="0" applyFont="1" applyFill="1" applyAlignment="1">
      <alignment/>
    </xf>
    <xf numFmtId="4" fontId="0" fillId="17" borderId="0" xfId="0" applyNumberFormat="1" applyFont="1" applyFill="1" applyAlignment="1">
      <alignment/>
    </xf>
    <xf numFmtId="2" fontId="0" fillId="0" borderId="0" xfId="0" applyNumberFormat="1" applyAlignment="1">
      <alignment/>
    </xf>
    <xf numFmtId="43" fontId="0" fillId="0" borderId="0" xfId="15" applyAlignment="1">
      <alignment/>
    </xf>
    <xf numFmtId="4" fontId="0" fillId="0" borderId="0" xfId="0" applyNumberFormat="1" applyFont="1" applyFill="1" applyAlignment="1">
      <alignment/>
    </xf>
    <xf numFmtId="182" fontId="0" fillId="0" borderId="0" xfId="15" applyNumberFormat="1" applyAlignment="1">
      <alignment/>
    </xf>
    <xf numFmtId="183" fontId="0" fillId="0" borderId="0" xfId="15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185" fontId="0" fillId="0" borderId="0" xfId="0" applyNumberFormat="1" applyFont="1" applyFill="1" applyAlignment="1">
      <alignment/>
    </xf>
    <xf numFmtId="171" fontId="0" fillId="0" borderId="0" xfId="0" applyNumberForma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 wrapText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16.140625" style="0" bestFit="1" customWidth="1"/>
    <col min="3" max="3" width="11.28125" style="0" bestFit="1" customWidth="1"/>
    <col min="4" max="7" width="10.8515625" style="0" bestFit="1" customWidth="1"/>
  </cols>
  <sheetData>
    <row r="1" spans="1:7" ht="12.75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3" t="s">
        <v>6</v>
      </c>
      <c r="C3" s="2"/>
      <c r="D3" s="2"/>
      <c r="E3" s="2"/>
      <c r="F3" s="2"/>
      <c r="G3" s="2"/>
    </row>
    <row r="4" spans="1:7" ht="12.75">
      <c r="A4" s="4">
        <v>19</v>
      </c>
      <c r="B4" s="5" t="s">
        <v>7</v>
      </c>
      <c r="C4" s="6">
        <v>21543.17</v>
      </c>
      <c r="D4" s="6">
        <v>21899.67</v>
      </c>
      <c r="E4" s="6">
        <v>22146.49</v>
      </c>
      <c r="F4" s="6">
        <v>22502.99</v>
      </c>
      <c r="G4" s="6">
        <v>22749.82</v>
      </c>
    </row>
    <row r="5" spans="1:7" ht="12.75">
      <c r="A5" s="2"/>
      <c r="B5" t="s">
        <v>8</v>
      </c>
      <c r="C5" s="8">
        <v>1148.250961</v>
      </c>
      <c r="D5" s="8">
        <v>1167.252411</v>
      </c>
      <c r="E5" s="8">
        <v>1180.4079170000002</v>
      </c>
      <c r="F5" s="8">
        <v>1199.409367</v>
      </c>
      <c r="G5" s="8">
        <v>1212.565406</v>
      </c>
    </row>
    <row r="6" spans="1:7" ht="12.75">
      <c r="A6" s="2"/>
      <c r="B6" t="s">
        <v>9</v>
      </c>
      <c r="C6" s="8">
        <v>20394.919038999997</v>
      </c>
      <c r="D6" s="8">
        <v>20732.417588999997</v>
      </c>
      <c r="E6" s="8">
        <v>20966.082083</v>
      </c>
      <c r="F6" s="8">
        <v>21303.580633</v>
      </c>
      <c r="G6" s="8">
        <v>21537.254593999998</v>
      </c>
    </row>
    <row r="7" spans="1:7" ht="12.75">
      <c r="A7" s="2"/>
      <c r="B7" t="s">
        <v>10</v>
      </c>
      <c r="C7" s="8">
        <v>2298.656239</v>
      </c>
      <c r="D7" s="8">
        <v>2336.6947889999997</v>
      </c>
      <c r="E7" s="8">
        <v>2363.0304830000005</v>
      </c>
      <c r="F7" s="8">
        <v>2401.069033</v>
      </c>
      <c r="G7" s="8">
        <v>2427.405794</v>
      </c>
    </row>
    <row r="8" spans="1:7" ht="12.75">
      <c r="A8" s="2"/>
      <c r="B8" s="3"/>
      <c r="C8" s="2"/>
      <c r="D8" s="2"/>
      <c r="E8" s="2"/>
      <c r="F8" s="2"/>
      <c r="G8" s="2"/>
    </row>
    <row r="9" spans="1:7" ht="12.75">
      <c r="A9" s="2"/>
      <c r="B9" s="3" t="s">
        <v>11</v>
      </c>
      <c r="C9" s="2"/>
      <c r="D9" s="2"/>
      <c r="E9" s="2"/>
      <c r="F9" s="2"/>
      <c r="G9" s="2"/>
    </row>
    <row r="10" spans="1:7" ht="12.75">
      <c r="A10" s="4">
        <v>24</v>
      </c>
      <c r="B10" s="5" t="s">
        <v>7</v>
      </c>
      <c r="C10" s="6">
        <v>23269.6</v>
      </c>
      <c r="D10" s="6">
        <v>23623.9</v>
      </c>
      <c r="E10" s="6">
        <v>23869.23</v>
      </c>
      <c r="F10" s="6">
        <v>24223.53</v>
      </c>
      <c r="G10" s="6">
        <v>24468.77</v>
      </c>
    </row>
    <row r="11" spans="1:7" ht="12.75">
      <c r="A11" s="2"/>
      <c r="B11" s="2" t="s">
        <v>8</v>
      </c>
      <c r="C11" s="8">
        <v>1240.2696799999999</v>
      </c>
      <c r="D11" s="8">
        <v>1259.15387</v>
      </c>
      <c r="E11" s="8">
        <v>1272.229959</v>
      </c>
      <c r="F11" s="8">
        <v>1291.114149</v>
      </c>
      <c r="G11" s="8">
        <v>1304.185441</v>
      </c>
    </row>
    <row r="12" spans="1:7" ht="12.75">
      <c r="A12" s="2"/>
      <c r="B12" s="2" t="s">
        <v>9</v>
      </c>
      <c r="C12" s="8">
        <v>22029.330319999997</v>
      </c>
      <c r="D12" s="8">
        <v>22364.74613</v>
      </c>
      <c r="E12" s="8">
        <v>22597.000041</v>
      </c>
      <c r="F12" s="8">
        <v>22932.415850999998</v>
      </c>
      <c r="G12" s="8">
        <v>23164.584559</v>
      </c>
    </row>
    <row r="13" spans="1:7" ht="12.75">
      <c r="A13" s="2"/>
      <c r="B13" s="2" t="s">
        <v>10</v>
      </c>
      <c r="C13" s="8">
        <v>2482.8663199999996</v>
      </c>
      <c r="D13" s="8">
        <v>2520.67013</v>
      </c>
      <c r="E13" s="8">
        <v>2546.846841</v>
      </c>
      <c r="F13" s="8">
        <v>2584.650651</v>
      </c>
      <c r="G13" s="8">
        <v>2610.817759</v>
      </c>
    </row>
    <row r="14" spans="1:7" ht="12.75">
      <c r="A14" s="4">
        <v>25</v>
      </c>
      <c r="B14" s="5" t="s">
        <v>7</v>
      </c>
      <c r="C14" s="6">
        <v>23648.29</v>
      </c>
      <c r="D14" s="6">
        <v>23991.5</v>
      </c>
      <c r="E14" s="6">
        <v>24229.08</v>
      </c>
      <c r="F14" s="6">
        <v>24572.46</v>
      </c>
      <c r="G14" s="6">
        <v>24810.04</v>
      </c>
    </row>
    <row r="15" spans="1:7" ht="12.75">
      <c r="A15" s="2"/>
      <c r="B15" s="2" t="s">
        <v>8</v>
      </c>
      <c r="C15" s="8">
        <v>1260.4538570000002</v>
      </c>
      <c r="D15" s="8">
        <v>1278.74695</v>
      </c>
      <c r="E15" s="8">
        <v>1291.4099640000002</v>
      </c>
      <c r="F15" s="8">
        <v>1309.712118</v>
      </c>
      <c r="G15" s="8">
        <v>1322.3751320000001</v>
      </c>
    </row>
    <row r="16" spans="1:7" ht="12.75">
      <c r="A16" s="2"/>
      <c r="B16" s="2" t="s">
        <v>9</v>
      </c>
      <c r="C16" s="8">
        <v>22387.836143</v>
      </c>
      <c r="D16" s="8">
        <v>22712.75305</v>
      </c>
      <c r="E16" s="8">
        <v>22937.670036000003</v>
      </c>
      <c r="F16" s="8">
        <v>23262.747882</v>
      </c>
      <c r="G16" s="8">
        <v>23487.664868</v>
      </c>
    </row>
    <row r="17" spans="1:7" ht="12.75">
      <c r="A17" s="2"/>
      <c r="B17" s="2" t="s">
        <v>10</v>
      </c>
      <c r="C17" s="8">
        <v>2523.272543</v>
      </c>
      <c r="D17" s="8">
        <v>2559.89305</v>
      </c>
      <c r="E17" s="8">
        <v>2585.2428360000004</v>
      </c>
      <c r="F17" s="8">
        <v>2621.881482</v>
      </c>
      <c r="G17" s="8">
        <v>2647.2312680000005</v>
      </c>
    </row>
    <row r="18" spans="1:7" ht="12.75">
      <c r="A18" s="4">
        <v>26</v>
      </c>
      <c r="B18" s="5" t="s">
        <v>7</v>
      </c>
      <c r="C18" s="6">
        <v>24035.69</v>
      </c>
      <c r="D18" s="6">
        <v>24367.19</v>
      </c>
      <c r="E18" s="6">
        <v>24596.58</v>
      </c>
      <c r="F18" s="6">
        <v>24928</v>
      </c>
      <c r="G18" s="6">
        <v>25157.39</v>
      </c>
    </row>
    <row r="19" spans="1:7" ht="12.75">
      <c r="A19" s="2"/>
      <c r="B19" s="2" t="s">
        <v>8</v>
      </c>
      <c r="C19" s="8">
        <v>1281.102277</v>
      </c>
      <c r="D19" s="8">
        <v>1298.771227</v>
      </c>
      <c r="E19" s="8">
        <v>1310.997714</v>
      </c>
      <c r="F19" s="8">
        <v>1328.6624</v>
      </c>
      <c r="G19" s="8">
        <v>1340.888887</v>
      </c>
    </row>
    <row r="20" spans="1:7" ht="12.75">
      <c r="A20" s="2"/>
      <c r="B20" s="2" t="s">
        <v>9</v>
      </c>
      <c r="C20" s="8">
        <v>22754.587722999997</v>
      </c>
      <c r="D20" s="8">
        <v>23068.418772999998</v>
      </c>
      <c r="E20" s="8">
        <v>23285.582286</v>
      </c>
      <c r="F20" s="8">
        <v>23599.3376</v>
      </c>
      <c r="G20" s="8">
        <v>23816.501113</v>
      </c>
    </row>
    <row r="21" spans="1:7" ht="12.75">
      <c r="A21" s="2"/>
      <c r="B21" s="2" t="s">
        <v>10</v>
      </c>
      <c r="C21" s="8">
        <v>2564.608123</v>
      </c>
      <c r="D21" s="8">
        <v>2599.9791729999997</v>
      </c>
      <c r="E21" s="8">
        <v>2624.455086</v>
      </c>
      <c r="F21" s="8">
        <v>2659.8176000000003</v>
      </c>
      <c r="G21" s="8">
        <v>2684.2935129999996</v>
      </c>
    </row>
    <row r="22" spans="1:7" ht="12.75">
      <c r="A22" s="4">
        <v>27</v>
      </c>
      <c r="B22" s="5" t="s">
        <v>7</v>
      </c>
      <c r="C22" s="6">
        <v>24431.97</v>
      </c>
      <c r="D22" s="6">
        <v>24750.71</v>
      </c>
      <c r="E22" s="6">
        <v>24971.3</v>
      </c>
      <c r="F22" s="6">
        <v>25290.04</v>
      </c>
      <c r="G22" s="6">
        <v>25510.63</v>
      </c>
    </row>
    <row r="23" spans="1:7" ht="12.75">
      <c r="A23" s="2"/>
      <c r="B23" s="2" t="s">
        <v>8</v>
      </c>
      <c r="C23" s="8">
        <v>1302.224001</v>
      </c>
      <c r="D23" s="8">
        <v>1319.212843</v>
      </c>
      <c r="E23" s="8">
        <v>1330.9702900000002</v>
      </c>
      <c r="F23" s="8">
        <v>1347.9591320000002</v>
      </c>
      <c r="G23" s="8">
        <v>1359.7165790000001</v>
      </c>
    </row>
    <row r="24" spans="1:7" ht="12.75">
      <c r="A24" s="2"/>
      <c r="B24" s="2" t="s">
        <v>9</v>
      </c>
      <c r="C24" s="8">
        <v>23129.745999000002</v>
      </c>
      <c r="D24" s="8">
        <v>23431.497156999998</v>
      </c>
      <c r="E24" s="8">
        <v>23640.329709999998</v>
      </c>
      <c r="F24" s="8">
        <v>23942.080868</v>
      </c>
      <c r="G24" s="8">
        <v>24150.913421</v>
      </c>
    </row>
    <row r="25" spans="1:7" ht="12.75">
      <c r="A25" s="2"/>
      <c r="B25" s="2" t="s">
        <v>10</v>
      </c>
      <c r="C25" s="8">
        <v>2606.891199</v>
      </c>
      <c r="D25" s="8">
        <v>2640.900757</v>
      </c>
      <c r="E25" s="8">
        <v>2664.43771</v>
      </c>
      <c r="F25" s="8">
        <v>2698.447268</v>
      </c>
      <c r="G25" s="8">
        <v>2721.984221</v>
      </c>
    </row>
    <row r="26" spans="1:7" ht="12.75">
      <c r="A26" s="4">
        <v>28</v>
      </c>
      <c r="B26" s="5" t="s">
        <v>7</v>
      </c>
      <c r="C26" s="6">
        <v>24836.98</v>
      </c>
      <c r="D26" s="6">
        <v>25142.16</v>
      </c>
      <c r="E26" s="6">
        <v>25353.42</v>
      </c>
      <c r="F26" s="6">
        <v>25658.6</v>
      </c>
      <c r="G26" s="6">
        <v>25869.78</v>
      </c>
    </row>
    <row r="27" spans="1:7" ht="12.75">
      <c r="A27" s="2"/>
      <c r="B27" s="2" t="s">
        <v>8</v>
      </c>
      <c r="C27" s="8">
        <v>1323.8110339999998</v>
      </c>
      <c r="D27" s="8">
        <v>1340.0771280000001</v>
      </c>
      <c r="E27" s="8">
        <v>1351.337286</v>
      </c>
      <c r="F27" s="8">
        <v>1367.6033799999998</v>
      </c>
      <c r="G27" s="8">
        <v>1378.859274</v>
      </c>
    </row>
    <row r="28" spans="1:7" ht="12.75">
      <c r="A28" s="2"/>
      <c r="B28" s="2" t="s">
        <v>9</v>
      </c>
      <c r="C28" s="8">
        <v>23513.168966</v>
      </c>
      <c r="D28" s="8">
        <v>23802.082872</v>
      </c>
      <c r="E28" s="8">
        <v>24002.082713999996</v>
      </c>
      <c r="F28" s="8">
        <v>24290.996619999998</v>
      </c>
      <c r="G28" s="8">
        <v>24490.920726</v>
      </c>
    </row>
    <row r="29" spans="1:7" ht="12.75">
      <c r="A29" s="2"/>
      <c r="B29" s="2" t="s">
        <v>10</v>
      </c>
      <c r="C29" s="8">
        <v>2650.1057659999997</v>
      </c>
      <c r="D29" s="8">
        <v>2682.6684720000003</v>
      </c>
      <c r="E29" s="8">
        <v>2705.209914</v>
      </c>
      <c r="F29" s="8">
        <v>2737.7726199999997</v>
      </c>
      <c r="G29" s="8">
        <v>2760.305526</v>
      </c>
    </row>
    <row r="30" spans="1:7" ht="12.75">
      <c r="A30" s="4">
        <v>29</v>
      </c>
      <c r="B30" s="5" t="s">
        <v>7</v>
      </c>
      <c r="C30" s="6">
        <v>25251.14</v>
      </c>
      <c r="D30" s="6">
        <v>25541.88</v>
      </c>
      <c r="E30" s="6">
        <v>25743.11</v>
      </c>
      <c r="F30" s="6">
        <v>26033.77</v>
      </c>
      <c r="G30" s="6">
        <v>26235.08</v>
      </c>
    </row>
    <row r="31" spans="1:7" ht="12.75">
      <c r="A31" s="2"/>
      <c r="B31" s="2" t="s">
        <v>8</v>
      </c>
      <c r="C31" s="8">
        <v>1345.885762</v>
      </c>
      <c r="D31" s="8">
        <v>1361.3822040000002</v>
      </c>
      <c r="E31" s="8">
        <v>1372.107763</v>
      </c>
      <c r="F31" s="8">
        <v>1387.5999410000002</v>
      </c>
      <c r="G31" s="8">
        <v>1398.329764</v>
      </c>
    </row>
    <row r="32" spans="1:7" ht="12.75">
      <c r="A32" s="2"/>
      <c r="B32" s="2" t="s">
        <v>9</v>
      </c>
      <c r="C32" s="8">
        <v>23905.254237999998</v>
      </c>
      <c r="D32" s="8">
        <v>24180.497796</v>
      </c>
      <c r="E32" s="8">
        <v>24371.002237</v>
      </c>
      <c r="F32" s="8">
        <v>24646.170059</v>
      </c>
      <c r="G32" s="8">
        <v>24836.750236</v>
      </c>
    </row>
    <row r="33" spans="1:7" ht="12.75">
      <c r="A33" s="2"/>
      <c r="B33" s="2" t="s">
        <v>10</v>
      </c>
      <c r="C33" s="8">
        <v>2694.296638</v>
      </c>
      <c r="D33" s="8">
        <v>2725.318596</v>
      </c>
      <c r="E33" s="8">
        <v>2746.789837</v>
      </c>
      <c r="F33" s="8">
        <v>2777.803259</v>
      </c>
      <c r="G33" s="8">
        <v>2799.2830360000003</v>
      </c>
    </row>
    <row r="34" spans="1:7" ht="12.75">
      <c r="A34" s="4">
        <v>30</v>
      </c>
      <c r="B34" s="5" t="s">
        <v>7</v>
      </c>
      <c r="C34" s="6">
        <v>25674.27</v>
      </c>
      <c r="D34" s="6">
        <v>25949.53</v>
      </c>
      <c r="E34" s="6">
        <v>26140.19</v>
      </c>
      <c r="F34" s="6">
        <v>26415.44</v>
      </c>
      <c r="G34" s="6">
        <v>26606.02</v>
      </c>
    </row>
    <row r="35" spans="1:7" ht="12.75">
      <c r="A35" s="2"/>
      <c r="B35" s="2" t="s">
        <v>8</v>
      </c>
      <c r="C35" s="8">
        <v>1368.438591</v>
      </c>
      <c r="D35" s="8">
        <v>1383.109949</v>
      </c>
      <c r="E35" s="8">
        <v>1393.272127</v>
      </c>
      <c r="F35" s="8">
        <v>1407.9429519999999</v>
      </c>
      <c r="G35" s="8">
        <v>1418.100866</v>
      </c>
    </row>
    <row r="36" spans="1:7" ht="12.75">
      <c r="A36" s="2"/>
      <c r="B36" s="2" t="s">
        <v>9</v>
      </c>
      <c r="C36" s="8">
        <v>24305.831409</v>
      </c>
      <c r="D36" s="8">
        <v>24566.420050999997</v>
      </c>
      <c r="E36" s="8">
        <v>24746.917873</v>
      </c>
      <c r="F36" s="8">
        <v>25007.497047999997</v>
      </c>
      <c r="G36" s="8">
        <v>25187.919134</v>
      </c>
    </row>
    <row r="37" spans="1:7" ht="12.75">
      <c r="A37" s="2"/>
      <c r="B37" s="2" t="s">
        <v>10</v>
      </c>
      <c r="C37" s="8">
        <v>2739.444609</v>
      </c>
      <c r="D37" s="8">
        <v>2768.814851</v>
      </c>
      <c r="E37" s="8">
        <v>2789.158273</v>
      </c>
      <c r="F37" s="8">
        <v>2818.527448</v>
      </c>
      <c r="G37" s="8">
        <v>2838.8623340000004</v>
      </c>
    </row>
    <row r="38" spans="1:7" ht="12.75">
      <c r="A38" s="4">
        <v>31</v>
      </c>
      <c r="B38" s="5" t="s">
        <v>7</v>
      </c>
      <c r="C38" s="6">
        <v>26107</v>
      </c>
      <c r="D38" s="6">
        <v>26365.97</v>
      </c>
      <c r="E38" s="6">
        <v>26545.19</v>
      </c>
      <c r="F38" s="6">
        <v>26804.16</v>
      </c>
      <c r="G38" s="6">
        <v>26983.38</v>
      </c>
    </row>
    <row r="39" spans="1:7" ht="12.75">
      <c r="A39" s="2"/>
      <c r="B39" s="2" t="s">
        <v>8</v>
      </c>
      <c r="C39" s="8">
        <v>1391.5031</v>
      </c>
      <c r="D39" s="8">
        <v>1405.306201</v>
      </c>
      <c r="E39" s="8">
        <v>1414.858627</v>
      </c>
      <c r="F39" s="8">
        <v>1428.661728</v>
      </c>
      <c r="G39" s="8">
        <v>1438.214154</v>
      </c>
    </row>
    <row r="40" spans="1:7" ht="12.75">
      <c r="A40" s="2"/>
      <c r="B40" s="2" t="s">
        <v>9</v>
      </c>
      <c r="C40" s="8">
        <v>24715.4969</v>
      </c>
      <c r="D40" s="8">
        <v>24960.663799</v>
      </c>
      <c r="E40" s="8">
        <v>25130.331372999997</v>
      </c>
      <c r="F40" s="8">
        <v>25375.498272</v>
      </c>
      <c r="G40" s="8">
        <v>25545.165846</v>
      </c>
    </row>
    <row r="41" spans="1:7" ht="12.75">
      <c r="A41" s="2"/>
      <c r="B41" s="2" t="s">
        <v>10</v>
      </c>
      <c r="C41" s="8">
        <v>2785.6169</v>
      </c>
      <c r="D41" s="8">
        <v>2813.2489990000004</v>
      </c>
      <c r="E41" s="8">
        <v>2832.371773</v>
      </c>
      <c r="F41" s="8">
        <v>2860.003872</v>
      </c>
      <c r="G41" s="8">
        <v>2879.126646</v>
      </c>
    </row>
    <row r="42" spans="1:7" ht="12.75">
      <c r="A42" s="2"/>
      <c r="B42" s="3"/>
      <c r="C42" s="2"/>
      <c r="D42" s="2"/>
      <c r="E42" s="2"/>
      <c r="F42" s="2"/>
      <c r="G42" s="2"/>
    </row>
    <row r="43" spans="1:7" ht="12.75">
      <c r="A43" s="2"/>
      <c r="B43" s="3" t="s">
        <v>12</v>
      </c>
      <c r="C43" s="2"/>
      <c r="D43" s="2"/>
      <c r="E43" s="2"/>
      <c r="F43" s="2"/>
      <c r="G43" s="2"/>
    </row>
    <row r="44" spans="1:7" ht="12.75">
      <c r="A44" s="4">
        <v>39</v>
      </c>
      <c r="B44" s="5" t="s">
        <v>7</v>
      </c>
      <c r="C44" s="6">
        <v>29962.06</v>
      </c>
      <c r="D44" s="6">
        <v>30050.61</v>
      </c>
      <c r="E44" s="6">
        <v>30111.88</v>
      </c>
      <c r="F44" s="6">
        <v>30200.43</v>
      </c>
      <c r="G44" s="6">
        <v>30261.79</v>
      </c>
    </row>
    <row r="45" spans="1:7" ht="12.75">
      <c r="A45" s="2"/>
      <c r="B45" s="2" t="s">
        <v>8</v>
      </c>
      <c r="C45" s="8">
        <v>1596.9777980000001</v>
      </c>
      <c r="D45" s="8">
        <v>1601.697513</v>
      </c>
      <c r="E45" s="8">
        <v>1604.963204</v>
      </c>
      <c r="F45" s="8">
        <v>1609.682919</v>
      </c>
      <c r="G45" s="8">
        <v>1612.953407</v>
      </c>
    </row>
    <row r="46" spans="1:7" ht="12.75">
      <c r="A46" s="2"/>
      <c r="B46" s="2" t="s">
        <v>9</v>
      </c>
      <c r="C46" s="8">
        <v>28365.082202</v>
      </c>
      <c r="D46" s="8">
        <v>28448.912487</v>
      </c>
      <c r="E46" s="8">
        <v>28506.916796</v>
      </c>
      <c r="F46" s="8">
        <v>28590.747081</v>
      </c>
      <c r="G46" s="8">
        <v>28648.836593</v>
      </c>
    </row>
    <row r="47" spans="1:7" ht="12.75">
      <c r="A47" s="2"/>
      <c r="B47" s="2" t="s">
        <v>10</v>
      </c>
      <c r="C47" s="8">
        <v>3196.951802</v>
      </c>
      <c r="D47" s="8">
        <v>3206.400087</v>
      </c>
      <c r="E47" s="8">
        <v>3212.9375959999998</v>
      </c>
      <c r="F47" s="8">
        <v>3222.385881</v>
      </c>
      <c r="G47" s="8">
        <v>3228.9329930000004</v>
      </c>
    </row>
  </sheetData>
  <sheetProtection/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16.140625" style="0" bestFit="1" customWidth="1"/>
    <col min="3" max="3" width="11.28125" style="0" bestFit="1" customWidth="1"/>
    <col min="4" max="7" width="10.8515625" style="0" bestFit="1" customWidth="1"/>
    <col min="9" max="9" width="18.28125" style="0" customWidth="1"/>
    <col min="10" max="10" width="12.00390625" style="0" customWidth="1"/>
  </cols>
  <sheetData>
    <row r="1" spans="1:7" ht="12.75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3" t="s">
        <v>6</v>
      </c>
      <c r="C3" s="2"/>
      <c r="D3" s="2"/>
      <c r="E3" s="2"/>
      <c r="F3" s="2"/>
      <c r="G3" s="2"/>
    </row>
    <row r="4" spans="1:7" ht="12.75">
      <c r="A4" s="4">
        <v>19</v>
      </c>
      <c r="B4" s="5" t="s">
        <v>7</v>
      </c>
      <c r="C4" s="6">
        <v>22256.888735816</v>
      </c>
      <c r="D4" s="6">
        <v>22621.377473015997</v>
      </c>
      <c r="E4" s="6">
        <v>22873.728413032</v>
      </c>
      <c r="F4" s="6">
        <v>23238.217150232</v>
      </c>
      <c r="G4" s="6">
        <v>23490.578314336002</v>
      </c>
    </row>
    <row r="5" spans="1:7" ht="12.75">
      <c r="A5" s="2"/>
      <c r="B5" t="s">
        <v>8</v>
      </c>
      <c r="C5" s="8">
        <v>1186.2921696189928</v>
      </c>
      <c r="D5" s="8">
        <v>1205.7194193117525</v>
      </c>
      <c r="E5" s="8">
        <v>1219.1697244146055</v>
      </c>
      <c r="F5" s="8">
        <v>1238.5969741073657</v>
      </c>
      <c r="G5" s="8">
        <v>1252.0478241541089</v>
      </c>
    </row>
    <row r="6" spans="1:7" ht="12.75">
      <c r="A6" s="2"/>
      <c r="B6" t="s">
        <v>9</v>
      </c>
      <c r="C6" s="8">
        <v>21070.596566197008</v>
      </c>
      <c r="D6" s="8">
        <v>21415.658053704243</v>
      </c>
      <c r="E6" s="8">
        <v>21654.558688617395</v>
      </c>
      <c r="F6" s="8">
        <v>21999.620176124638</v>
      </c>
      <c r="G6" s="8">
        <v>22238.530490181893</v>
      </c>
    </row>
    <row r="7" spans="1:7" ht="12.75">
      <c r="A7" s="2"/>
      <c r="B7" t="s">
        <v>10</v>
      </c>
      <c r="C7" s="8">
        <v>2374.810028111567</v>
      </c>
      <c r="D7" s="8">
        <v>2413.7009763708065</v>
      </c>
      <c r="E7" s="8">
        <v>2440.6268216705143</v>
      </c>
      <c r="F7" s="8">
        <v>2479.5177699297546</v>
      </c>
      <c r="G7" s="8">
        <v>2506.4447061396513</v>
      </c>
    </row>
    <row r="8" spans="1:7" ht="12.75">
      <c r="A8" s="2"/>
      <c r="B8" s="3"/>
      <c r="C8" s="2"/>
      <c r="D8" s="2"/>
      <c r="E8" s="2"/>
      <c r="F8" s="2"/>
      <c r="G8" s="2"/>
    </row>
    <row r="9" spans="1:7" ht="12.75">
      <c r="A9" s="2"/>
      <c r="B9" s="3" t="s">
        <v>11</v>
      </c>
      <c r="C9" s="2"/>
      <c r="D9" s="2"/>
      <c r="E9" s="2"/>
      <c r="F9" s="2"/>
      <c r="G9" s="2"/>
    </row>
    <row r="10" spans="1:7" ht="12.75">
      <c r="A10" s="4">
        <v>24</v>
      </c>
      <c r="B10" s="5" t="s">
        <v>7</v>
      </c>
      <c r="C10" s="6">
        <v>24022.0059604</v>
      </c>
      <c r="D10" s="6">
        <v>24384.24539824</v>
      </c>
      <c r="E10" s="6">
        <v>24635.072949144</v>
      </c>
      <c r="F10" s="6">
        <v>24997.312386984002</v>
      </c>
      <c r="G10" s="6">
        <v>25248.047921096</v>
      </c>
    </row>
    <row r="11" spans="1:8" ht="12.75">
      <c r="A11" s="2"/>
      <c r="B11" s="2" t="s">
        <v>8</v>
      </c>
      <c r="C11" s="8">
        <v>1280.3729176893203</v>
      </c>
      <c r="D11" s="8">
        <v>1299.680279726192</v>
      </c>
      <c r="E11" s="8">
        <v>1313.0493881893751</v>
      </c>
      <c r="F11" s="8">
        <v>1332.3567502262472</v>
      </c>
      <c r="G11" s="8">
        <v>1345.7209541944167</v>
      </c>
      <c r="H11" s="11"/>
    </row>
    <row r="12" spans="1:7" ht="12.75">
      <c r="A12" s="2"/>
      <c r="B12" s="2" t="s">
        <v>9</v>
      </c>
      <c r="C12" s="8">
        <v>22741.63304271068</v>
      </c>
      <c r="D12" s="8">
        <v>23084.56511851381</v>
      </c>
      <c r="E12" s="8">
        <v>23322.023560954625</v>
      </c>
      <c r="F12" s="8">
        <v>23664.955636757753</v>
      </c>
      <c r="G12" s="8">
        <v>23902.326966901583</v>
      </c>
    </row>
    <row r="13" spans="1:10" ht="12.75">
      <c r="A13" s="2"/>
      <c r="B13" s="2" t="s">
        <v>10</v>
      </c>
      <c r="C13" s="8">
        <v>2563.14803597468</v>
      </c>
      <c r="D13" s="8">
        <v>2601.798983992208</v>
      </c>
      <c r="E13" s="8">
        <v>2628.5622836736648</v>
      </c>
      <c r="F13" s="8">
        <v>2667.213231691193</v>
      </c>
      <c r="G13" s="8">
        <v>2693.966713180943</v>
      </c>
      <c r="H13" s="10"/>
      <c r="J13" s="15"/>
    </row>
    <row r="14" spans="1:15" ht="12.75">
      <c r="A14" s="4">
        <v>25</v>
      </c>
      <c r="B14" s="5" t="s">
        <v>7</v>
      </c>
      <c r="C14" s="6">
        <v>24409.181948872</v>
      </c>
      <c r="D14" s="6">
        <v>24760.08287312</v>
      </c>
      <c r="E14" s="6">
        <v>25002.986755824004</v>
      </c>
      <c r="F14" s="6">
        <v>25354.061489568</v>
      </c>
      <c r="G14" s="6">
        <v>25596.965372272003</v>
      </c>
      <c r="J14" s="12"/>
      <c r="K14" s="12"/>
      <c r="L14" s="12"/>
      <c r="M14" s="12"/>
      <c r="N14" s="12"/>
      <c r="O14" s="12"/>
    </row>
    <row r="15" spans="1:15" ht="12.75">
      <c r="A15" s="2"/>
      <c r="B15" s="2" t="s">
        <v>8</v>
      </c>
      <c r="C15" s="9">
        <v>1301.0093978748778</v>
      </c>
      <c r="D15" s="9">
        <v>1319.712417137296</v>
      </c>
      <c r="E15" s="9">
        <v>1332.6591940854196</v>
      </c>
      <c r="F15" s="9">
        <v>1351.3714773939744</v>
      </c>
      <c r="G15" s="9">
        <v>1364.3182543420976</v>
      </c>
      <c r="I15" s="12"/>
      <c r="J15" s="12"/>
      <c r="K15" s="12"/>
      <c r="L15" s="12"/>
      <c r="M15" s="12"/>
      <c r="N15" s="12"/>
      <c r="O15" s="12"/>
    </row>
    <row r="16" spans="1:15" ht="12.75">
      <c r="A16" s="2"/>
      <c r="B16" s="2" t="s">
        <v>9</v>
      </c>
      <c r="C16" s="9">
        <v>23108.172550997122</v>
      </c>
      <c r="D16" s="9">
        <v>23440.370455982706</v>
      </c>
      <c r="E16" s="9">
        <v>23670.327561738584</v>
      </c>
      <c r="F16" s="9">
        <v>24002.690012174025</v>
      </c>
      <c r="G16" s="9">
        <v>24232.647117929904</v>
      </c>
      <c r="I16" s="12"/>
      <c r="J16" s="13"/>
      <c r="K16" s="14"/>
      <c r="L16" s="12"/>
      <c r="M16" s="14"/>
      <c r="N16" s="12"/>
      <c r="O16" s="12"/>
    </row>
    <row r="17" spans="1:15" ht="12.75">
      <c r="A17" s="2"/>
      <c r="B17" s="2" t="s">
        <v>10</v>
      </c>
      <c r="C17" s="9">
        <v>2604.4597139446428</v>
      </c>
      <c r="D17" s="9">
        <v>2641.900842561904</v>
      </c>
      <c r="E17" s="9">
        <v>2667.8186868464213</v>
      </c>
      <c r="F17" s="9">
        <v>2705.2783609369053</v>
      </c>
      <c r="G17" s="9">
        <v>2731.1962052214226</v>
      </c>
      <c r="I17" s="13"/>
      <c r="J17" s="12"/>
      <c r="K17" s="14"/>
      <c r="L17" s="12"/>
      <c r="M17" s="14"/>
      <c r="N17" s="12"/>
      <c r="O17" s="12"/>
    </row>
    <row r="18" spans="1:15" ht="12.75">
      <c r="A18" s="4">
        <v>26</v>
      </c>
      <c r="B18" s="5" t="s">
        <v>7</v>
      </c>
      <c r="C18" s="6">
        <v>24805.263117992</v>
      </c>
      <c r="D18" s="6">
        <v>25144.191635191997</v>
      </c>
      <c r="E18" s="6">
        <v>25378.721989824004</v>
      </c>
      <c r="F18" s="6">
        <v>25717.56871432</v>
      </c>
      <c r="G18" s="6">
        <v>25952.099068952</v>
      </c>
      <c r="I18" s="12"/>
      <c r="J18" s="12"/>
      <c r="K18" s="14"/>
      <c r="L18" s="12"/>
      <c r="M18" s="14"/>
      <c r="N18" s="12"/>
      <c r="O18" s="12"/>
    </row>
    <row r="19" spans="1:15" ht="12.75">
      <c r="A19" s="2"/>
      <c r="B19" s="2" t="s">
        <v>8</v>
      </c>
      <c r="C19" s="9">
        <v>1322.1205241889736</v>
      </c>
      <c r="D19" s="9">
        <v>1340.1854141557335</v>
      </c>
      <c r="E19" s="9">
        <v>1352.6858820576194</v>
      </c>
      <c r="F19" s="9">
        <v>1370.746412473256</v>
      </c>
      <c r="G19" s="9">
        <v>1383.246880375142</v>
      </c>
      <c r="I19" s="12"/>
      <c r="J19" s="12"/>
      <c r="K19" s="14"/>
      <c r="L19" s="12"/>
      <c r="M19" s="14"/>
      <c r="N19" s="12"/>
      <c r="O19" s="12"/>
    </row>
    <row r="20" spans="1:15" ht="12.75">
      <c r="A20" s="2"/>
      <c r="B20" s="2" t="s">
        <v>9</v>
      </c>
      <c r="C20" s="9">
        <v>23483.14259380303</v>
      </c>
      <c r="D20" s="9">
        <v>23804.006221036267</v>
      </c>
      <c r="E20" s="9">
        <v>24026.036107766384</v>
      </c>
      <c r="F20" s="9">
        <v>24346.822301846743</v>
      </c>
      <c r="G20" s="9">
        <v>24568.85218857686</v>
      </c>
      <c r="I20" s="12"/>
      <c r="J20" s="12"/>
      <c r="K20" s="12"/>
      <c r="L20" s="12"/>
      <c r="M20" s="12"/>
      <c r="N20" s="12"/>
      <c r="O20" s="12"/>
    </row>
    <row r="21" spans="1:15" ht="12.75">
      <c r="A21" s="2"/>
      <c r="B21" s="2" t="s">
        <v>10</v>
      </c>
      <c r="C21" s="9">
        <v>2646.721574689746</v>
      </c>
      <c r="D21" s="9">
        <v>2682.885247474986</v>
      </c>
      <c r="E21" s="9">
        <v>2707.909636314221</v>
      </c>
      <c r="F21" s="9">
        <v>2744.064581817944</v>
      </c>
      <c r="G21" s="9">
        <v>2769.088970657179</v>
      </c>
      <c r="I21" s="12"/>
      <c r="J21" s="12"/>
      <c r="K21" s="12"/>
      <c r="L21" s="12"/>
      <c r="M21" s="12"/>
      <c r="N21" s="12"/>
      <c r="O21" s="12"/>
    </row>
    <row r="22" spans="1:15" ht="12.75">
      <c r="A22" s="4">
        <v>27</v>
      </c>
      <c r="B22" s="5" t="s">
        <v>7</v>
      </c>
      <c r="C22" s="6">
        <v>25210.423277256003</v>
      </c>
      <c r="D22" s="6">
        <v>25536.305858168</v>
      </c>
      <c r="E22" s="6">
        <v>25761.83901536</v>
      </c>
      <c r="F22" s="6">
        <v>26087.721596272</v>
      </c>
      <c r="G22" s="6">
        <v>26313.254753464</v>
      </c>
      <c r="I22" s="12"/>
      <c r="J22" s="12"/>
      <c r="K22" s="12"/>
      <c r="L22" s="12"/>
      <c r="M22" s="12"/>
      <c r="N22" s="12"/>
      <c r="O22" s="12"/>
    </row>
    <row r="23" spans="1:7" ht="12.75">
      <c r="A23" s="2"/>
      <c r="B23" s="2" t="s">
        <v>8</v>
      </c>
      <c r="C23" s="9">
        <v>1343.715560677745</v>
      </c>
      <c r="D23" s="9">
        <v>1361.0851022403544</v>
      </c>
      <c r="E23" s="9">
        <v>1373.106019518688</v>
      </c>
      <c r="F23" s="9">
        <v>1390.4755610812974</v>
      </c>
      <c r="G23" s="9">
        <v>1402.4964783596313</v>
      </c>
    </row>
    <row r="24" spans="1:7" ht="12.75">
      <c r="A24" s="2"/>
      <c r="B24" s="2" t="s">
        <v>9</v>
      </c>
      <c r="C24" s="9">
        <v>23866.707716578258</v>
      </c>
      <c r="D24" s="9">
        <v>24175.220755927647</v>
      </c>
      <c r="E24" s="9">
        <v>24388.732995841314</v>
      </c>
      <c r="F24" s="9">
        <v>24697.246035190703</v>
      </c>
      <c r="G24" s="9">
        <v>24910.758275104366</v>
      </c>
    </row>
    <row r="25" spans="1:7" ht="12.75">
      <c r="A25" s="2"/>
      <c r="B25" s="2" t="s">
        <v>10</v>
      </c>
      <c r="C25" s="9">
        <v>2689.952163683216</v>
      </c>
      <c r="D25" s="9">
        <v>2724.7238350665257</v>
      </c>
      <c r="E25" s="9">
        <v>2748.7882229389115</v>
      </c>
      <c r="F25" s="9">
        <v>2783.5598943222226</v>
      </c>
      <c r="G25" s="9">
        <v>2807.624282194609</v>
      </c>
    </row>
    <row r="26" spans="1:7" ht="12.75">
      <c r="A26" s="4">
        <v>28</v>
      </c>
      <c r="B26" s="5" t="s">
        <v>7</v>
      </c>
      <c r="C26" s="6">
        <v>25624.509065344</v>
      </c>
      <c r="D26" s="6">
        <v>25936.527782928002</v>
      </c>
      <c r="E26" s="6">
        <v>26152.521866016</v>
      </c>
      <c r="F26" s="6">
        <v>26464.5405836</v>
      </c>
      <c r="G26" s="6">
        <v>26680.452873984</v>
      </c>
    </row>
    <row r="27" spans="1:7" ht="12.75">
      <c r="A27" s="2"/>
      <c r="B27" s="2" t="s">
        <v>8</v>
      </c>
      <c r="C27" s="9">
        <v>1365.786333182835</v>
      </c>
      <c r="D27" s="9">
        <v>1382.4169308300625</v>
      </c>
      <c r="E27" s="9">
        <v>1393.929415458653</v>
      </c>
      <c r="F27" s="9">
        <v>1410.5600131058798</v>
      </c>
      <c r="G27" s="9">
        <v>1422.0681381833472</v>
      </c>
    </row>
    <row r="28" spans="1:7" ht="12.75">
      <c r="A28" s="2"/>
      <c r="B28" s="2" t="s">
        <v>9</v>
      </c>
      <c r="C28" s="9">
        <v>24258.722732161164</v>
      </c>
      <c r="D28" s="9">
        <v>24554.11085209794</v>
      </c>
      <c r="E28" s="9">
        <v>24758.592450557346</v>
      </c>
      <c r="F28" s="9">
        <v>25053.98057049412</v>
      </c>
      <c r="G28" s="9">
        <v>25258.384735800653</v>
      </c>
    </row>
    <row r="29" spans="1:7" ht="12.75">
      <c r="A29" s="2"/>
      <c r="B29" s="2" t="s">
        <v>10</v>
      </c>
      <c r="C29" s="9">
        <v>2734.1351172722043</v>
      </c>
      <c r="D29" s="9">
        <v>2767.427514438418</v>
      </c>
      <c r="E29" s="9">
        <v>2790.4740831039076</v>
      </c>
      <c r="F29" s="9">
        <v>2823.7664802701197</v>
      </c>
      <c r="G29" s="9">
        <v>2846.8043216540927</v>
      </c>
    </row>
    <row r="30" spans="1:7" ht="12.75">
      <c r="A30" s="4">
        <v>29</v>
      </c>
      <c r="B30" s="5" t="s">
        <v>7</v>
      </c>
      <c r="C30" s="6">
        <v>26047.949893952</v>
      </c>
      <c r="D30" s="6">
        <v>26345.205028464</v>
      </c>
      <c r="E30" s="6">
        <v>26550.944351288003</v>
      </c>
      <c r="F30" s="6">
        <v>26848.117693096</v>
      </c>
      <c r="G30" s="6">
        <v>27053.938808624003</v>
      </c>
    </row>
    <row r="31" spans="1:7" ht="12.75">
      <c r="A31" s="2"/>
      <c r="B31" s="2" t="s">
        <v>8</v>
      </c>
      <c r="C31" s="9">
        <v>1388.3557293476415</v>
      </c>
      <c r="D31" s="9">
        <v>1404.1994280171311</v>
      </c>
      <c r="E31" s="9">
        <v>1415.1653339236507</v>
      </c>
      <c r="F31" s="9">
        <v>1431.004673042017</v>
      </c>
      <c r="G31" s="9">
        <v>1441.9749384996592</v>
      </c>
    </row>
    <row r="32" spans="1:7" ht="12.75">
      <c r="A32" s="2"/>
      <c r="B32" s="2" t="s">
        <v>9</v>
      </c>
      <c r="C32" s="9">
        <v>24659.59416460436</v>
      </c>
      <c r="D32" s="9">
        <v>24941.005600446868</v>
      </c>
      <c r="E32" s="9">
        <v>25135.77901736435</v>
      </c>
      <c r="F32" s="9">
        <v>25417.113020053985</v>
      </c>
      <c r="G32" s="9">
        <v>25611.963870124346</v>
      </c>
    </row>
    <row r="33" spans="1:7" ht="12.75">
      <c r="A33" s="2"/>
      <c r="B33" s="2" t="s">
        <v>10</v>
      </c>
      <c r="C33" s="9">
        <v>2779.316253684679</v>
      </c>
      <c r="D33" s="9">
        <v>2811.033376537109</v>
      </c>
      <c r="E33" s="9">
        <v>2832.9857622824297</v>
      </c>
      <c r="F33" s="9">
        <v>2864.694157853343</v>
      </c>
      <c r="G33" s="9">
        <v>2886.6552708801805</v>
      </c>
    </row>
    <row r="34" spans="1:7" ht="12.75">
      <c r="A34" s="4">
        <v>30</v>
      </c>
      <c r="B34" s="5" t="s">
        <v>7</v>
      </c>
      <c r="C34" s="6">
        <v>26480.561729496</v>
      </c>
      <c r="D34" s="6">
        <v>26761.989975784</v>
      </c>
      <c r="E34" s="6">
        <v>26956.922437592</v>
      </c>
      <c r="F34" s="6">
        <v>27238.340459791998</v>
      </c>
      <c r="G34" s="6">
        <v>27433.191128896</v>
      </c>
    </row>
    <row r="35" spans="1:7" ht="12.75">
      <c r="A35" s="2"/>
      <c r="B35" s="2" t="s">
        <v>8</v>
      </c>
      <c r="C35" s="9">
        <v>1411.413940182137</v>
      </c>
      <c r="D35" s="9">
        <v>1426.4140657092871</v>
      </c>
      <c r="E35" s="9">
        <v>1436.8039659236538</v>
      </c>
      <c r="F35" s="9">
        <v>1451.8035465069136</v>
      </c>
      <c r="G35" s="9">
        <v>1462.1890871701569</v>
      </c>
    </row>
    <row r="36" spans="1:7" ht="12.75">
      <c r="A36" s="2"/>
      <c r="B36" s="2" t="s">
        <v>9</v>
      </c>
      <c r="C36" s="9">
        <v>25069.14778931386</v>
      </c>
      <c r="D36" s="9">
        <v>25335.575910074713</v>
      </c>
      <c r="E36" s="9">
        <v>25520.118471668346</v>
      </c>
      <c r="F36" s="9">
        <v>25786.536913285083</v>
      </c>
      <c r="G36" s="9">
        <v>25971.002041725846</v>
      </c>
    </row>
    <row r="37" spans="1:7" ht="12.75">
      <c r="A37" s="2"/>
      <c r="B37" s="2" t="s">
        <v>10</v>
      </c>
      <c r="C37" s="9">
        <v>2825.4759365372233</v>
      </c>
      <c r="D37" s="9">
        <v>2855.5043304161527</v>
      </c>
      <c r="E37" s="9">
        <v>2876.3036240910665</v>
      </c>
      <c r="F37" s="9">
        <v>2906.330927059806</v>
      </c>
      <c r="G37" s="9">
        <v>2927.1214934532036</v>
      </c>
    </row>
    <row r="38" spans="1:7" ht="12.75">
      <c r="A38" s="4">
        <v>31</v>
      </c>
      <c r="B38" s="5" t="s">
        <v>7</v>
      </c>
      <c r="C38" s="6">
        <v>26922.988689520003</v>
      </c>
      <c r="D38" s="6">
        <v>27187.761896456002</v>
      </c>
      <c r="E38" s="6">
        <v>27370.998001592</v>
      </c>
      <c r="F38" s="6">
        <v>27635.771208528</v>
      </c>
      <c r="G38" s="6">
        <v>27819.007313664</v>
      </c>
    </row>
    <row r="39" spans="1:7" ht="12.75">
      <c r="A39" s="2"/>
      <c r="B39" s="2" t="s">
        <v>8</v>
      </c>
      <c r="C39" s="9">
        <v>1434.995297151416</v>
      </c>
      <c r="D39" s="9">
        <v>1449.107709081105</v>
      </c>
      <c r="E39" s="9">
        <v>1458.8741934848535</v>
      </c>
      <c r="F39" s="9">
        <v>1472.9866054145423</v>
      </c>
      <c r="G39" s="9">
        <v>1482.7530898182913</v>
      </c>
    </row>
    <row r="40" spans="1:7" ht="12.75">
      <c r="A40" s="2"/>
      <c r="B40" s="2" t="s">
        <v>9</v>
      </c>
      <c r="C40" s="9">
        <v>25487.993392368586</v>
      </c>
      <c r="D40" s="9">
        <v>25738.654187374897</v>
      </c>
      <c r="E40" s="9">
        <v>25912.123808107146</v>
      </c>
      <c r="F40" s="9">
        <v>26162.784603113458</v>
      </c>
      <c r="G40" s="9">
        <v>26336.25422384571</v>
      </c>
    </row>
    <row r="41" spans="1:7" ht="12.75">
      <c r="A41" s="2"/>
      <c r="B41" s="2" t="s">
        <v>10</v>
      </c>
      <c r="C41" s="9">
        <v>2872.682893171784</v>
      </c>
      <c r="D41" s="9">
        <v>2900.9341943518557</v>
      </c>
      <c r="E41" s="9">
        <v>2920.485486769866</v>
      </c>
      <c r="F41" s="9">
        <v>2948.7367879499375</v>
      </c>
      <c r="G41" s="9">
        <v>2968.288080367949</v>
      </c>
    </row>
    <row r="42" spans="1:7" ht="12.75">
      <c r="A42" s="2"/>
      <c r="B42" s="3"/>
      <c r="C42" s="2"/>
      <c r="D42" s="2"/>
      <c r="E42" s="2"/>
      <c r="F42" s="2"/>
      <c r="G42" s="2"/>
    </row>
    <row r="43" spans="1:7" ht="12.75">
      <c r="A43" s="2"/>
      <c r="B43" s="3" t="s">
        <v>12</v>
      </c>
      <c r="C43" s="2"/>
      <c r="D43" s="2"/>
      <c r="E43" s="2"/>
      <c r="F43" s="2"/>
      <c r="G43" s="2"/>
    </row>
    <row r="44" spans="1:7" ht="12.75">
      <c r="A44" s="4">
        <v>39</v>
      </c>
      <c r="B44" s="5" t="s">
        <v>7</v>
      </c>
      <c r="C44" s="6">
        <v>30864.435958048</v>
      </c>
      <c r="D44" s="6">
        <v>30954.970257288</v>
      </c>
      <c r="E44" s="6">
        <v>31017.613244464002</v>
      </c>
      <c r="F44" s="6">
        <v>31108.147543704003</v>
      </c>
      <c r="G44" s="6">
        <v>31170.882547672</v>
      </c>
    </row>
    <row r="45" spans="1:7" ht="12.75">
      <c r="A45" s="2"/>
      <c r="B45" s="2" t="s">
        <v>8</v>
      </c>
      <c r="C45" s="8">
        <v>1645.0744365639587</v>
      </c>
      <c r="D45" s="8">
        <v>1649.8999147134505</v>
      </c>
      <c r="E45" s="8">
        <v>1653.2387859299313</v>
      </c>
      <c r="F45" s="8">
        <v>1658.0642640794235</v>
      </c>
      <c r="G45" s="8">
        <v>1661.4080397909179</v>
      </c>
    </row>
    <row r="46" spans="1:7" ht="12.75">
      <c r="A46" s="2"/>
      <c r="B46" s="2" t="s">
        <v>9</v>
      </c>
      <c r="C46" s="8">
        <v>29219.361521484043</v>
      </c>
      <c r="D46" s="8">
        <v>29305.070342574552</v>
      </c>
      <c r="E46" s="8">
        <v>29364.374458534072</v>
      </c>
      <c r="F46" s="8">
        <v>29450.083279624578</v>
      </c>
      <c r="G46" s="8">
        <v>29509.474507881085</v>
      </c>
    </row>
    <row r="47" spans="1:7" ht="12.75">
      <c r="A47" s="2"/>
      <c r="B47" s="2" t="s">
        <v>10</v>
      </c>
      <c r="C47" s="8">
        <v>3293.235316723722</v>
      </c>
      <c r="D47" s="8">
        <v>3302.8953264526294</v>
      </c>
      <c r="E47" s="8">
        <v>3309.5793331843092</v>
      </c>
      <c r="F47" s="8">
        <v>3319.239342913217</v>
      </c>
      <c r="G47" s="8">
        <v>3325.9331678366025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2" max="2" width="16.140625" style="0" bestFit="1" customWidth="1"/>
    <col min="3" max="3" width="11.28125" style="0" bestFit="1" customWidth="1"/>
    <col min="4" max="7" width="10.8515625" style="0" bestFit="1" customWidth="1"/>
    <col min="9" max="9" width="18.28125" style="0" customWidth="1"/>
    <col min="10" max="10" width="12.7109375" style="0" customWidth="1"/>
    <col min="11" max="11" width="14.421875" style="0" bestFit="1" customWidth="1"/>
    <col min="12" max="12" width="9.8515625" style="0" bestFit="1" customWidth="1"/>
    <col min="13" max="13" width="12.7109375" style="0" bestFit="1" customWidth="1"/>
    <col min="14" max="14" width="16.57421875" style="0" bestFit="1" customWidth="1"/>
    <col min="15" max="15" width="18.8515625" style="0" bestFit="1" customWidth="1"/>
  </cols>
  <sheetData>
    <row r="1" ht="15.75">
      <c r="A1" s="18" t="s">
        <v>14</v>
      </c>
    </row>
    <row r="2" ht="12.75">
      <c r="A2" t="s">
        <v>68</v>
      </c>
    </row>
    <row r="3" spans="1:12" ht="12.75">
      <c r="A3" s="1" t="s">
        <v>0</v>
      </c>
      <c r="B3" s="1"/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I3" s="1" t="s">
        <v>66</v>
      </c>
      <c r="J3" s="1"/>
      <c r="K3" s="1"/>
      <c r="L3" s="1"/>
    </row>
    <row r="4" spans="1:12" ht="12.75">
      <c r="A4" s="2"/>
      <c r="B4" s="2"/>
      <c r="C4" s="2"/>
      <c r="D4" s="2"/>
      <c r="E4" s="2"/>
      <c r="F4" s="2"/>
      <c r="G4" s="2"/>
      <c r="I4" s="1" t="s">
        <v>67</v>
      </c>
      <c r="J4" s="1"/>
      <c r="K4" s="1"/>
      <c r="L4" s="1"/>
    </row>
    <row r="5" spans="1:7" ht="13.5" thickBot="1">
      <c r="A5" s="2"/>
      <c r="B5" s="3" t="s">
        <v>6</v>
      </c>
      <c r="C5" s="2"/>
      <c r="D5" s="2"/>
      <c r="E5" s="2"/>
      <c r="F5" s="2"/>
      <c r="G5" s="2"/>
    </row>
    <row r="6" spans="1:10" ht="14.25" thickBot="1" thickTop="1">
      <c r="A6" s="4">
        <v>19</v>
      </c>
      <c r="B6" s="5" t="s">
        <v>7</v>
      </c>
      <c r="C6" s="6">
        <f>((('Løntabel ultimo 2011'!C4/37)*'Beregnet løntabel'!$J$6)*1.022*1.0004)+(225.9*1.022*1.0004)</f>
        <v>22256.888735815995</v>
      </c>
      <c r="D6" s="6">
        <f>((('Løntabel ultimo 2011'!D4/37)*'Beregnet løntabel'!$J$6)*1.022*1.0004)+(225.9*1.022*1.0004)</f>
        <v>22621.377473015997</v>
      </c>
      <c r="E6" s="6">
        <f>((('Løntabel ultimo 2011'!E4/37)*'Beregnet løntabel'!$J$6)*1.022*1.0004)+(225.9*1.022*1.0004)</f>
        <v>22873.728413032</v>
      </c>
      <c r="F6" s="6">
        <f>((('Løntabel ultimo 2011'!F4/37)*'Beregnet løntabel'!$J$6)*1.022*1.0004)+(225.9*1.022*1.0004)</f>
        <v>23238.217150232</v>
      </c>
      <c r="G6" s="6">
        <f>((('Løntabel ultimo 2011'!G4/37)*'Beregnet løntabel'!$J$6)*1.022*1.0004)+(225.9*1.022*1.0004)</f>
        <v>23490.578314336</v>
      </c>
      <c r="I6" t="s">
        <v>13</v>
      </c>
      <c r="J6" s="17">
        <v>37</v>
      </c>
    </row>
    <row r="7" spans="1:10" ht="13.5" thickTop="1">
      <c r="A7" s="2"/>
      <c r="B7" t="s">
        <v>8</v>
      </c>
      <c r="C7" s="8">
        <f>C6*0.0533</f>
        <v>1186.2921696189926</v>
      </c>
      <c r="D7" s="8">
        <f>D6*0.0533</f>
        <v>1205.7194193117525</v>
      </c>
      <c r="E7" s="8">
        <f>E6*0.0533</f>
        <v>1219.1697244146055</v>
      </c>
      <c r="F7" s="8">
        <f>F6*0.0533</f>
        <v>1238.5969741073657</v>
      </c>
      <c r="G7" s="8">
        <f>G6*0.0533</f>
        <v>1252.0478241541086</v>
      </c>
      <c r="J7" s="7"/>
    </row>
    <row r="8" spans="1:15" ht="12.75">
      <c r="A8" s="2"/>
      <c r="B8" t="s">
        <v>9</v>
      </c>
      <c r="C8" s="16">
        <f>C6-C7</f>
        <v>21070.596566197004</v>
      </c>
      <c r="D8" s="16">
        <f>D6-D7</f>
        <v>21415.658053704243</v>
      </c>
      <c r="E8" s="16">
        <f>E6-E7</f>
        <v>21654.558688617395</v>
      </c>
      <c r="F8" s="16">
        <f>F6-F7</f>
        <v>21999.620176124638</v>
      </c>
      <c r="G8" s="16">
        <f>G6-G7</f>
        <v>22238.53049018189</v>
      </c>
      <c r="J8" s="7"/>
      <c r="K8" s="19" t="s">
        <v>52</v>
      </c>
      <c r="L8" s="3" t="s">
        <v>53</v>
      </c>
      <c r="M8" s="3" t="s">
        <v>54</v>
      </c>
      <c r="N8" s="3" t="s">
        <v>55</v>
      </c>
      <c r="O8" s="3" t="s">
        <v>64</v>
      </c>
    </row>
    <row r="9" spans="1:15" ht="12.75">
      <c r="A9" s="2"/>
      <c r="B9" t="s">
        <v>10</v>
      </c>
      <c r="C9" s="8">
        <f>C6*0.1067</f>
        <v>2374.8100281115667</v>
      </c>
      <c r="D9" s="8">
        <f>D6*0.1067</f>
        <v>2413.700976370807</v>
      </c>
      <c r="E9" s="8">
        <f>E6*0.1067</f>
        <v>2440.6268216705143</v>
      </c>
      <c r="F9" s="8">
        <f>F6*0.1067</f>
        <v>2479.5177699297546</v>
      </c>
      <c r="G9" s="8">
        <f>G6*0.1067</f>
        <v>2506.4447061396513</v>
      </c>
      <c r="K9" s="2" t="s">
        <v>15</v>
      </c>
      <c r="L9" s="21" t="s">
        <v>25</v>
      </c>
      <c r="M9" t="s">
        <v>30</v>
      </c>
      <c r="N9" t="s">
        <v>34</v>
      </c>
      <c r="O9" s="2" t="s">
        <v>65</v>
      </c>
    </row>
    <row r="10" spans="1:14" ht="12.75">
      <c r="A10" s="2"/>
      <c r="B10" s="3"/>
      <c r="C10" s="2"/>
      <c r="D10" s="2"/>
      <c r="E10" s="2"/>
      <c r="F10" s="2"/>
      <c r="G10" s="2"/>
      <c r="J10" s="16"/>
      <c r="K10" s="2" t="s">
        <v>16</v>
      </c>
      <c r="L10" s="21" t="s">
        <v>26</v>
      </c>
      <c r="M10" s="2" t="s">
        <v>59</v>
      </c>
      <c r="N10" t="s">
        <v>35</v>
      </c>
    </row>
    <row r="11" spans="1:14" ht="12.75">
      <c r="A11" s="2"/>
      <c r="B11" s="3" t="s">
        <v>11</v>
      </c>
      <c r="C11" s="2"/>
      <c r="D11" s="2"/>
      <c r="E11" s="2"/>
      <c r="F11" s="2"/>
      <c r="G11" s="2"/>
      <c r="K11" s="20" t="s">
        <v>17</v>
      </c>
      <c r="L11" s="21" t="s">
        <v>27</v>
      </c>
      <c r="M11" s="2" t="s">
        <v>60</v>
      </c>
      <c r="N11" t="s">
        <v>36</v>
      </c>
    </row>
    <row r="12" spans="1:14" ht="12.75">
      <c r="A12" s="4">
        <v>24</v>
      </c>
      <c r="B12" s="5" t="s">
        <v>7</v>
      </c>
      <c r="C12" s="6">
        <f>((('Løntabel ultimo 2011'!C10/37)*'Beregnet løntabel'!$J$6)*1.022*1.0004)+(225.9*1.022*1.0004)</f>
        <v>24022.005960399994</v>
      </c>
      <c r="D12" s="6">
        <f>((('Løntabel ultimo 2011'!D10/37)*'Beregnet løntabel'!$J$6)*1.022*1.0004)+(225.9*1.022*1.0004)</f>
        <v>24384.24539824</v>
      </c>
      <c r="E12" s="6">
        <f>((('Løntabel ultimo 2011'!E10/37)*'Beregnet løntabel'!$J$6)*1.022*1.0004)+(225.9*1.022*1.0004)</f>
        <v>24635.072949144</v>
      </c>
      <c r="F12" s="6">
        <f>((('Løntabel ultimo 2011'!F10/37)*'Beregnet løntabel'!$J$6)*1.022*1.0004)+(225.9*1.022*1.0004)</f>
        <v>24997.312386983995</v>
      </c>
      <c r="G12" s="6">
        <f>((('Løntabel ultimo 2011'!G10/37)*'Beregnet løntabel'!$J$6)*1.022*1.0004)+(225.9*1.022*1.0004)</f>
        <v>25248.047921096</v>
      </c>
      <c r="K12" s="20" t="s">
        <v>18</v>
      </c>
      <c r="L12" s="21" t="s">
        <v>28</v>
      </c>
      <c r="M12" s="2" t="s">
        <v>61</v>
      </c>
      <c r="N12" t="s">
        <v>37</v>
      </c>
    </row>
    <row r="13" spans="1:14" ht="12.75">
      <c r="A13" s="2"/>
      <c r="B13" s="2" t="s">
        <v>8</v>
      </c>
      <c r="C13" s="8">
        <f>C12*0.0533</f>
        <v>1280.3729176893196</v>
      </c>
      <c r="D13" s="8">
        <f>D12*0.0533</f>
        <v>1299.680279726192</v>
      </c>
      <c r="E13" s="8">
        <f>E12*0.0533</f>
        <v>1313.0493881893751</v>
      </c>
      <c r="F13" s="8">
        <f>F12*0.0533</f>
        <v>1332.356750226247</v>
      </c>
      <c r="G13" s="8">
        <f>G12*0.0533</f>
        <v>1345.720954194417</v>
      </c>
      <c r="H13" s="11"/>
      <c r="K13" s="20" t="s">
        <v>19</v>
      </c>
      <c r="L13" s="21" t="s">
        <v>29</v>
      </c>
      <c r="M13" t="s">
        <v>58</v>
      </c>
      <c r="N13" t="s">
        <v>38</v>
      </c>
    </row>
    <row r="14" spans="1:14" ht="12.75">
      <c r="A14" s="2"/>
      <c r="B14" s="2" t="s">
        <v>9</v>
      </c>
      <c r="C14" s="16">
        <f>C12-C13</f>
        <v>22741.633042710673</v>
      </c>
      <c r="D14" s="16">
        <f>D12-D13</f>
        <v>23084.56511851381</v>
      </c>
      <c r="E14" s="16">
        <f>E12-E13</f>
        <v>23322.023560954625</v>
      </c>
      <c r="F14" s="16">
        <f>F12-F13</f>
        <v>23664.955636757746</v>
      </c>
      <c r="G14" s="16">
        <f>G12-G13</f>
        <v>23902.326966901583</v>
      </c>
      <c r="K14" s="20" t="s">
        <v>20</v>
      </c>
      <c r="L14" s="21"/>
      <c r="M14" t="s">
        <v>31</v>
      </c>
      <c r="N14" s="2" t="s">
        <v>39</v>
      </c>
    </row>
    <row r="15" spans="1:14" ht="12.75">
      <c r="A15" s="2"/>
      <c r="B15" s="2" t="s">
        <v>10</v>
      </c>
      <c r="C15" s="8">
        <f>C12*0.1067</f>
        <v>2563.1480359746793</v>
      </c>
      <c r="D15" s="8">
        <f>D12*0.1067</f>
        <v>2601.798983992208</v>
      </c>
      <c r="E15" s="8">
        <f>E12*0.1067</f>
        <v>2628.5622836736648</v>
      </c>
      <c r="F15" s="8">
        <f>F12*0.1067</f>
        <v>2667.2132316911925</v>
      </c>
      <c r="G15" s="8">
        <f>G12*0.1067</f>
        <v>2693.9667131809433</v>
      </c>
      <c r="H15" s="10"/>
      <c r="J15" s="15"/>
      <c r="K15" s="20" t="s">
        <v>21</v>
      </c>
      <c r="M15" t="s">
        <v>32</v>
      </c>
      <c r="N15" t="s">
        <v>41</v>
      </c>
    </row>
    <row r="16" spans="1:15" ht="12.75">
      <c r="A16" s="4">
        <v>25</v>
      </c>
      <c r="B16" s="5" t="s">
        <v>7</v>
      </c>
      <c r="C16" s="6">
        <f>((('Løntabel ultimo 2011'!C14/37)*'Beregnet løntabel'!$J$6)*1.022*1.0004)+(225.9*1.022*1.0004)</f>
        <v>24409.181948872</v>
      </c>
      <c r="D16" s="6">
        <f>((('Løntabel ultimo 2011'!D14/37)*'Beregnet løntabel'!$J$6)*1.022*1.0004)+(225.9*1.022*1.0004)</f>
        <v>24760.08287312</v>
      </c>
      <c r="E16" s="6">
        <f>((('Løntabel ultimo 2011'!E14/37)*'Beregnet løntabel'!$J$6)*1.022*1.0004)+(225.9*1.022*1.0004)</f>
        <v>25002.986755824</v>
      </c>
      <c r="F16" s="6">
        <f>((('Løntabel ultimo 2011'!F14/37)*'Beregnet løntabel'!$J$6)*1.022*1.0004)+(225.9*1.022*1.0004)</f>
        <v>25354.061489567997</v>
      </c>
      <c r="G16" s="6">
        <f>((('Løntabel ultimo 2011'!G14/37)*'Beregnet løntabel'!$J$6)*1.022*1.0004)+(225.9*1.022*1.0004)</f>
        <v>25596.965372272</v>
      </c>
      <c r="J16" s="12"/>
      <c r="K16" s="20" t="s">
        <v>22</v>
      </c>
      <c r="L16" s="12"/>
      <c r="M16" t="s">
        <v>33</v>
      </c>
      <c r="N16" s="12" t="s">
        <v>42</v>
      </c>
      <c r="O16" s="12"/>
    </row>
    <row r="17" spans="1:15" ht="12.75">
      <c r="A17" s="2"/>
      <c r="B17" s="2" t="s">
        <v>8</v>
      </c>
      <c r="C17" s="8">
        <f>C16*0.0533</f>
        <v>1301.0093978748775</v>
      </c>
      <c r="D17" s="8">
        <f>D16*0.0533</f>
        <v>1319.7124171372961</v>
      </c>
      <c r="E17" s="8">
        <f>E16*0.0533</f>
        <v>1332.6591940854191</v>
      </c>
      <c r="F17" s="8">
        <f>F16*0.0533</f>
        <v>1351.3714773939744</v>
      </c>
      <c r="G17" s="8">
        <f>G16*0.0533</f>
        <v>1364.3182543420976</v>
      </c>
      <c r="I17" s="12"/>
      <c r="J17" s="12"/>
      <c r="K17" s="20" t="s">
        <v>56</v>
      </c>
      <c r="L17" s="12"/>
      <c r="M17" s="12"/>
      <c r="N17" s="12" t="s">
        <v>43</v>
      </c>
      <c r="O17" s="12"/>
    </row>
    <row r="18" spans="1:15" ht="12.75">
      <c r="A18" s="2"/>
      <c r="B18" s="2" t="s">
        <v>9</v>
      </c>
      <c r="C18" s="16">
        <f>C16-C17</f>
        <v>23108.172550997122</v>
      </c>
      <c r="D18" s="16">
        <f>D16-D17</f>
        <v>23440.370455982706</v>
      </c>
      <c r="E18" s="16">
        <f>E16-E17</f>
        <v>23670.32756173858</v>
      </c>
      <c r="F18" s="16">
        <f>F16-F17</f>
        <v>24002.690012174022</v>
      </c>
      <c r="G18" s="16">
        <f>G16-G17</f>
        <v>24232.6471179299</v>
      </c>
      <c r="I18" s="12"/>
      <c r="J18" s="13"/>
      <c r="K18" s="9" t="s">
        <v>23</v>
      </c>
      <c r="L18" s="12"/>
      <c r="M18" s="14"/>
      <c r="N18" s="12" t="s">
        <v>44</v>
      </c>
      <c r="O18" s="12"/>
    </row>
    <row r="19" spans="1:15" ht="12.75">
      <c r="A19" s="2"/>
      <c r="B19" s="2" t="s">
        <v>10</v>
      </c>
      <c r="C19" s="8">
        <f>C16*0.1067</f>
        <v>2604.4597139446423</v>
      </c>
      <c r="D19" s="8">
        <f>D16*0.1067</f>
        <v>2641.9008425619045</v>
      </c>
      <c r="E19" s="8">
        <f>E16*0.1067</f>
        <v>2667.818686846421</v>
      </c>
      <c r="F19" s="8">
        <f>F16*0.1067</f>
        <v>2705.2783609369053</v>
      </c>
      <c r="G19" s="8">
        <f>G16*0.1067</f>
        <v>2731.1962052214226</v>
      </c>
      <c r="I19" s="13"/>
      <c r="J19" s="12"/>
      <c r="K19" s="9" t="s">
        <v>24</v>
      </c>
      <c r="L19" s="12"/>
      <c r="M19" s="14"/>
      <c r="N19" s="13" t="s">
        <v>63</v>
      </c>
      <c r="O19" s="12"/>
    </row>
    <row r="20" spans="1:15" ht="12.75">
      <c r="A20" s="4">
        <v>26</v>
      </c>
      <c r="B20" s="5" t="s">
        <v>7</v>
      </c>
      <c r="C20" s="6">
        <f>((('Løntabel ultimo 2011'!C18/37)*'Beregnet løntabel'!$J$6)*1.022*1.0004)+(225.9*1.022*1.0004)</f>
        <v>24805.263117991995</v>
      </c>
      <c r="D20" s="6">
        <f>((('Løntabel ultimo 2011'!D18/37)*'Beregnet løntabel'!$J$6)*1.022*1.0004)+(225.9*1.022*1.0004)</f>
        <v>25144.191635191997</v>
      </c>
      <c r="E20" s="6">
        <f>((('Løntabel ultimo 2011'!E18/37)*'Beregnet løntabel'!$J$6)*1.022*1.0004)+(225.9*1.022*1.0004)</f>
        <v>25378.721989823996</v>
      </c>
      <c r="F20" s="6">
        <f>((('Løntabel ultimo 2011'!F18/37)*'Beregnet løntabel'!$J$6)*1.022*1.0004)+(225.9*1.022*1.0004)</f>
        <v>25717.56871432</v>
      </c>
      <c r="G20" s="6">
        <f>((('Løntabel ultimo 2011'!G18/37)*'Beregnet løntabel'!$J$6)*1.022*1.0004)+(225.9*1.022*1.0004)</f>
        <v>25952.099068951997</v>
      </c>
      <c r="I20" s="12"/>
      <c r="J20" s="12"/>
      <c r="K20" s="9" t="s">
        <v>57</v>
      </c>
      <c r="L20" s="12"/>
      <c r="M20" s="14"/>
      <c r="N20" s="12" t="s">
        <v>46</v>
      </c>
      <c r="O20" s="12"/>
    </row>
    <row r="21" spans="1:15" ht="12.75">
      <c r="A21" s="2"/>
      <c r="B21" s="2" t="s">
        <v>8</v>
      </c>
      <c r="C21" s="8">
        <f>C20*0.0533</f>
        <v>1322.1205241889734</v>
      </c>
      <c r="D21" s="8">
        <f>D20*0.0533</f>
        <v>1340.1854141557335</v>
      </c>
      <c r="E21" s="8">
        <f>E20*0.0533</f>
        <v>1352.685882057619</v>
      </c>
      <c r="F21" s="8">
        <f>F20*0.0533</f>
        <v>1370.746412473256</v>
      </c>
      <c r="G21" s="8">
        <f>G20*0.0533</f>
        <v>1383.2468803751415</v>
      </c>
      <c r="I21" s="12"/>
      <c r="J21" s="12"/>
      <c r="K21" s="14"/>
      <c r="L21" s="12"/>
      <c r="M21" s="14"/>
      <c r="N21" s="12" t="s">
        <v>47</v>
      </c>
      <c r="O21" s="12"/>
    </row>
    <row r="22" spans="1:15" ht="12.75">
      <c r="A22" s="2"/>
      <c r="B22" s="2" t="s">
        <v>9</v>
      </c>
      <c r="C22" s="16">
        <f>C20-C21</f>
        <v>23483.142593803022</v>
      </c>
      <c r="D22" s="16">
        <f>D20-D21</f>
        <v>23804.006221036263</v>
      </c>
      <c r="E22" s="16">
        <f>E20-E21</f>
        <v>24026.036107766377</v>
      </c>
      <c r="F22" s="16">
        <f>F20-F21</f>
        <v>24346.822301846747</v>
      </c>
      <c r="G22" s="16">
        <f>G20-G21</f>
        <v>24568.852188576857</v>
      </c>
      <c r="I22" s="12"/>
      <c r="J22" s="12"/>
      <c r="K22" s="12"/>
      <c r="L22" s="12"/>
      <c r="M22" s="12"/>
      <c r="N22" s="12" t="s">
        <v>48</v>
      </c>
      <c r="O22" s="12"/>
    </row>
    <row r="23" spans="1:15" ht="12.75">
      <c r="A23" s="2"/>
      <c r="B23" s="2" t="s">
        <v>10</v>
      </c>
      <c r="C23" s="8">
        <f>C20*0.1067</f>
        <v>2646.721574689746</v>
      </c>
      <c r="D23" s="8">
        <f>D20*0.1067</f>
        <v>2682.885247474986</v>
      </c>
      <c r="E23" s="8">
        <f>E20*0.1067</f>
        <v>2707.9096363142203</v>
      </c>
      <c r="F23" s="8">
        <f>F20*0.1067</f>
        <v>2744.064581817944</v>
      </c>
      <c r="G23" s="8">
        <f>G20*0.1067</f>
        <v>2769.088970657178</v>
      </c>
      <c r="I23" s="12"/>
      <c r="J23" s="12"/>
      <c r="K23" s="12"/>
      <c r="L23" s="12"/>
      <c r="M23" s="12"/>
      <c r="N23" s="12" t="s">
        <v>49</v>
      </c>
      <c r="O23" s="12"/>
    </row>
    <row r="24" spans="1:15" ht="12.75">
      <c r="A24" s="4">
        <v>27</v>
      </c>
      <c r="B24" s="5" t="s">
        <v>7</v>
      </c>
      <c r="C24" s="6">
        <f>((('Løntabel ultimo 2011'!C22/37)*'Beregnet løntabel'!$J$6)*1.022*1.0004)+(225.9*1.022*1.0004)</f>
        <v>25210.423277255995</v>
      </c>
      <c r="D24" s="6">
        <f>((('Løntabel ultimo 2011'!D22/37)*'Beregnet løntabel'!$J$6)*1.022*1.0004)+(225.9*1.022*1.0004)</f>
        <v>25536.305858167998</v>
      </c>
      <c r="E24" s="6">
        <f>((('Løntabel ultimo 2011'!E22/37)*'Beregnet løntabel'!$J$6)*1.022*1.0004)+(225.9*1.022*1.0004)</f>
        <v>25761.839015359998</v>
      </c>
      <c r="F24" s="6">
        <f>((('Løntabel ultimo 2011'!F22/37)*'Beregnet løntabel'!$J$6)*1.022*1.0004)+(225.9*1.022*1.0004)</f>
        <v>26087.721596272</v>
      </c>
      <c r="G24" s="6">
        <f>((('Løntabel ultimo 2011'!G22/37)*'Beregnet løntabel'!$J$6)*1.022*1.0004)+(225.9*1.022*1.0004)</f>
        <v>26313.254753463996</v>
      </c>
      <c r="I24" s="12"/>
      <c r="J24" s="12"/>
      <c r="K24" s="12"/>
      <c r="L24" s="12"/>
      <c r="M24" s="12"/>
      <c r="N24" s="12" t="s">
        <v>62</v>
      </c>
      <c r="O24" s="12"/>
    </row>
    <row r="25" spans="1:14" ht="12.75">
      <c r="A25" s="2"/>
      <c r="B25" s="2" t="s">
        <v>8</v>
      </c>
      <c r="C25" s="8">
        <f>C24*0.0533</f>
        <v>1343.7155606777446</v>
      </c>
      <c r="D25" s="8">
        <f>D24*0.0533</f>
        <v>1361.0851022403542</v>
      </c>
      <c r="E25" s="8">
        <f>E24*0.0533</f>
        <v>1373.1060195186878</v>
      </c>
      <c r="F25" s="8">
        <f>F24*0.0533</f>
        <v>1390.4755610812977</v>
      </c>
      <c r="G25" s="8">
        <f>G24*0.0533</f>
        <v>1402.496478359631</v>
      </c>
      <c r="N25" t="s">
        <v>50</v>
      </c>
    </row>
    <row r="26" spans="1:14" ht="12.75">
      <c r="A26" s="2"/>
      <c r="B26" s="2" t="s">
        <v>9</v>
      </c>
      <c r="C26" s="16">
        <f>C24-C25</f>
        <v>23866.70771657825</v>
      </c>
      <c r="D26" s="16">
        <f>D24-D25</f>
        <v>24175.220755927643</v>
      </c>
      <c r="E26" s="16">
        <f>E24-E25</f>
        <v>24388.73299584131</v>
      </c>
      <c r="F26" s="16">
        <f>F24-F25</f>
        <v>24697.246035190703</v>
      </c>
      <c r="G26" s="16">
        <f>G24-G25</f>
        <v>24910.758275104366</v>
      </c>
      <c r="N26" t="s">
        <v>51</v>
      </c>
    </row>
    <row r="27" spans="1:14" ht="12.75">
      <c r="A27" s="2"/>
      <c r="B27" s="2" t="s">
        <v>10</v>
      </c>
      <c r="C27" s="8">
        <f>C24*0.1067</f>
        <v>2689.9521636832146</v>
      </c>
      <c r="D27" s="8">
        <f>D24*0.1067</f>
        <v>2724.7238350665257</v>
      </c>
      <c r="E27" s="8">
        <f>E24*0.1067</f>
        <v>2748.788222938912</v>
      </c>
      <c r="F27" s="8">
        <f>F24*0.1067</f>
        <v>2783.5598943222226</v>
      </c>
      <c r="G27" s="8">
        <f>G24*0.1067</f>
        <v>2807.6242821946084</v>
      </c>
      <c r="N27" s="2" t="s">
        <v>40</v>
      </c>
    </row>
    <row r="28" spans="1:14" ht="12.75">
      <c r="A28" s="4">
        <v>28</v>
      </c>
      <c r="B28" s="5" t="s">
        <v>7</v>
      </c>
      <c r="C28" s="6">
        <f>((('Løntabel ultimo 2011'!C26/37)*'Beregnet løntabel'!$J$6)*1.022*1.0004)+(225.9*1.022*1.0004)</f>
        <v>25624.509065344</v>
      </c>
      <c r="D28" s="6">
        <f>((('Løntabel ultimo 2011'!D26/37)*'Beregnet løntabel'!$J$6)*1.022*1.0004)+(225.9*1.022*1.0004)</f>
        <v>25936.527782928</v>
      </c>
      <c r="E28" s="6">
        <f>((('Løntabel ultimo 2011'!E26/37)*'Beregnet løntabel'!$J$6)*1.022*1.0004)+(225.9*1.022*1.0004)</f>
        <v>26152.521866016</v>
      </c>
      <c r="F28" s="6">
        <f>((('Løntabel ultimo 2011'!F26/37)*'Beregnet løntabel'!$J$6)*1.022*1.0004)+(225.9*1.022*1.0004)</f>
        <v>26464.5405836</v>
      </c>
      <c r="G28" s="6">
        <f>((('Løntabel ultimo 2011'!G26/37)*'Beregnet løntabel'!$J$6)*1.022*1.0004)+(225.9*1.022*1.0004)</f>
        <v>26680.452873984</v>
      </c>
      <c r="N28" t="s">
        <v>45</v>
      </c>
    </row>
    <row r="29" spans="1:7" ht="12.75">
      <c r="A29" s="2"/>
      <c r="B29" s="2" t="s">
        <v>8</v>
      </c>
      <c r="C29" s="8">
        <f>C28*0.0533</f>
        <v>1365.786333182835</v>
      </c>
      <c r="D29" s="8">
        <f>D28*0.0533</f>
        <v>1382.4169308300623</v>
      </c>
      <c r="E29" s="8">
        <f>E28*0.0533</f>
        <v>1393.9294154586528</v>
      </c>
      <c r="F29" s="8">
        <f>F28*0.0533</f>
        <v>1410.56001310588</v>
      </c>
      <c r="G29" s="8">
        <f>G28*0.0533</f>
        <v>1422.0681381833472</v>
      </c>
    </row>
    <row r="30" spans="1:7" ht="12.75">
      <c r="A30" s="2"/>
      <c r="B30" s="2" t="s">
        <v>9</v>
      </c>
      <c r="C30" s="16">
        <f>C28-C29</f>
        <v>24258.722732161164</v>
      </c>
      <c r="D30" s="16">
        <f>D28-D29</f>
        <v>24554.110852097936</v>
      </c>
      <c r="E30" s="16">
        <f>E28-E29</f>
        <v>24758.592450557346</v>
      </c>
      <c r="F30" s="16">
        <f>F28-F29</f>
        <v>25053.980570494117</v>
      </c>
      <c r="G30" s="16">
        <f>G28-G29</f>
        <v>25258.384735800653</v>
      </c>
    </row>
    <row r="31" spans="1:7" ht="12.75">
      <c r="A31" s="2"/>
      <c r="B31" s="2" t="s">
        <v>10</v>
      </c>
      <c r="C31" s="8">
        <f>C28*0.1067</f>
        <v>2734.1351172722048</v>
      </c>
      <c r="D31" s="8">
        <f>D28*0.1067</f>
        <v>2767.4275144384173</v>
      </c>
      <c r="E31" s="8">
        <f>E28*0.1067</f>
        <v>2790.474083103907</v>
      </c>
      <c r="F31" s="8">
        <f>F28*0.1067</f>
        <v>2823.76648027012</v>
      </c>
      <c r="G31" s="8">
        <f>G28*0.1067</f>
        <v>2846.8043216540927</v>
      </c>
    </row>
    <row r="32" spans="1:7" ht="12.75">
      <c r="A32" s="4">
        <v>29</v>
      </c>
      <c r="B32" s="5" t="s">
        <v>7</v>
      </c>
      <c r="C32" s="6">
        <f>((('Løntabel ultimo 2011'!C30/37)*'Beregnet løntabel'!$J$6)*1.022*1.0004)+(225.9*1.022*1.0004)</f>
        <v>26047.949893951998</v>
      </c>
      <c r="D32" s="6">
        <f>((('Løntabel ultimo 2011'!D30/37)*'Beregnet løntabel'!$J$6)*1.022*1.0004)+(225.9*1.022*1.0004)</f>
        <v>26345.205028464003</v>
      </c>
      <c r="E32" s="6">
        <f>((('Løntabel ultimo 2011'!E30/37)*'Beregnet løntabel'!$J$6)*1.022*1.0004)+(225.9*1.022*1.0004)</f>
        <v>26550.944351288003</v>
      </c>
      <c r="F32" s="6">
        <f>((('Løntabel ultimo 2011'!F30/37)*'Beregnet løntabel'!$J$6)*1.022*1.0004)+(225.9*1.022*1.0004)</f>
        <v>26848.117693096</v>
      </c>
      <c r="G32" s="6">
        <f>((('Løntabel ultimo 2011'!G30/37)*'Beregnet løntabel'!$J$6)*1.022*1.0004)+(225.9*1.022*1.0004)</f>
        <v>27053.938808624</v>
      </c>
    </row>
    <row r="33" spans="1:7" ht="12.75">
      <c r="A33" s="2"/>
      <c r="B33" s="2" t="s">
        <v>8</v>
      </c>
      <c r="C33" s="8">
        <f>C32*0.0533</f>
        <v>1388.3557293476415</v>
      </c>
      <c r="D33" s="8">
        <f>D32*0.0533</f>
        <v>1404.1994280171314</v>
      </c>
      <c r="E33" s="8">
        <f>E32*0.0533</f>
        <v>1415.1653339236505</v>
      </c>
      <c r="F33" s="8">
        <f>F32*0.0533</f>
        <v>1431.0046730420167</v>
      </c>
      <c r="G33" s="8">
        <f>G32*0.0533</f>
        <v>1441.9749384996592</v>
      </c>
    </row>
    <row r="34" spans="1:7" ht="12.75">
      <c r="A34" s="2"/>
      <c r="B34" s="2" t="s">
        <v>9</v>
      </c>
      <c r="C34" s="16">
        <f>C32-C33</f>
        <v>24659.594164604358</v>
      </c>
      <c r="D34" s="16">
        <f>D32-D33</f>
        <v>24941.00560044687</v>
      </c>
      <c r="E34" s="16">
        <f>E32-E33</f>
        <v>25135.77901736435</v>
      </c>
      <c r="F34" s="16">
        <f>F32-F33</f>
        <v>25417.11302005398</v>
      </c>
      <c r="G34" s="16">
        <f>G32-G33</f>
        <v>25611.963870124342</v>
      </c>
    </row>
    <row r="35" spans="1:7" ht="12.75">
      <c r="A35" s="2"/>
      <c r="B35" s="2" t="s">
        <v>10</v>
      </c>
      <c r="C35" s="8">
        <f>C32*0.1067</f>
        <v>2779.3162536846785</v>
      </c>
      <c r="D35" s="8">
        <f>D32*0.1067</f>
        <v>2811.0333765371092</v>
      </c>
      <c r="E35" s="8">
        <f>E32*0.1067</f>
        <v>2832.9857622824297</v>
      </c>
      <c r="F35" s="8">
        <f>F32*0.1067</f>
        <v>2864.6941578533433</v>
      </c>
      <c r="G35" s="8">
        <f>G32*0.1067</f>
        <v>2886.655270880181</v>
      </c>
    </row>
    <row r="36" spans="1:7" ht="12.75">
      <c r="A36" s="4">
        <v>30</v>
      </c>
      <c r="B36" s="5" t="s">
        <v>7</v>
      </c>
      <c r="C36" s="6">
        <f>((('Løntabel ultimo 2011'!C34/37)*'Beregnet løntabel'!$J$6)*1.022*1.0004)+(225.9*1.022*1.0004)</f>
        <v>26480.561729496</v>
      </c>
      <c r="D36" s="6">
        <f>((('Løntabel ultimo 2011'!D34/37)*'Beregnet løntabel'!$J$6)*1.022*1.0004)+(225.9*1.022*1.0004)</f>
        <v>26761.989975784</v>
      </c>
      <c r="E36" s="6">
        <f>((('Løntabel ultimo 2011'!E34/37)*'Beregnet løntabel'!$J$6)*1.022*1.0004)+(225.9*1.022*1.0004)</f>
        <v>26956.922437592</v>
      </c>
      <c r="F36" s="6">
        <f>((('Løntabel ultimo 2011'!F34/37)*'Beregnet løntabel'!$J$6)*1.022*1.0004)+(225.9*1.022*1.0004)</f>
        <v>27238.340459791994</v>
      </c>
      <c r="G36" s="6">
        <f>((('Løntabel ultimo 2011'!G34/37)*'Beregnet løntabel'!$J$6)*1.022*1.0004)+(225.9*1.022*1.0004)</f>
        <v>27433.191128896</v>
      </c>
    </row>
    <row r="37" spans="1:7" ht="12.75">
      <c r="A37" s="2"/>
      <c r="B37" s="2" t="s">
        <v>8</v>
      </c>
      <c r="C37" s="8">
        <f>C36*0.0533</f>
        <v>1411.4139401821367</v>
      </c>
      <c r="D37" s="8">
        <f>D36*0.0533</f>
        <v>1426.4140657092871</v>
      </c>
      <c r="E37" s="8">
        <f>E36*0.0533</f>
        <v>1436.8039659236535</v>
      </c>
      <c r="F37" s="8">
        <f>F36*0.0533</f>
        <v>1451.8035465069133</v>
      </c>
      <c r="G37" s="8">
        <f>G36*0.0533</f>
        <v>1462.1890871701569</v>
      </c>
    </row>
    <row r="38" spans="1:7" ht="12.75">
      <c r="A38" s="2"/>
      <c r="B38" s="2" t="s">
        <v>9</v>
      </c>
      <c r="C38" s="16">
        <f>C36-C37</f>
        <v>25069.14778931386</v>
      </c>
      <c r="D38" s="16">
        <f>D36-D37</f>
        <v>25335.575910074713</v>
      </c>
      <c r="E38" s="16">
        <f>E36-E37</f>
        <v>25520.118471668346</v>
      </c>
      <c r="F38" s="16">
        <f>F36-F37</f>
        <v>25786.536913285083</v>
      </c>
      <c r="G38" s="16">
        <f>G36-G37</f>
        <v>25971.002041725842</v>
      </c>
    </row>
    <row r="39" spans="1:7" ht="12.75">
      <c r="A39" s="2"/>
      <c r="B39" s="2" t="s">
        <v>10</v>
      </c>
      <c r="C39" s="8">
        <f>C36*0.1067</f>
        <v>2825.4759365372233</v>
      </c>
      <c r="D39" s="8">
        <f>D36*0.1067</f>
        <v>2855.5043304161527</v>
      </c>
      <c r="E39" s="8">
        <f>E36*0.1067</f>
        <v>2876.3036240910665</v>
      </c>
      <c r="F39" s="8">
        <f>F36*0.1067</f>
        <v>2906.330927059806</v>
      </c>
      <c r="G39" s="8">
        <f>G36*0.1067</f>
        <v>2927.121493453203</v>
      </c>
    </row>
    <row r="40" spans="1:7" ht="12.75">
      <c r="A40" s="4">
        <v>31</v>
      </c>
      <c r="B40" s="5" t="s">
        <v>7</v>
      </c>
      <c r="C40" s="6">
        <f>((('Løntabel ultimo 2011'!C38/37)*'Beregnet løntabel'!$J$6)*1.022*1.0004)+(225.9*1.022*1.0004)</f>
        <v>26922.988689519996</v>
      </c>
      <c r="D40" s="6">
        <f>((('Løntabel ultimo 2011'!D38/37)*'Beregnet løntabel'!$J$6)*1.022*1.0004)+(225.9*1.022*1.0004)</f>
        <v>27187.761896456002</v>
      </c>
      <c r="E40" s="6">
        <f>((('Løntabel ultimo 2011'!E38/37)*'Beregnet løntabel'!$J$6)*1.022*1.0004)+(225.9*1.022*1.0004)</f>
        <v>27370.998001591997</v>
      </c>
      <c r="F40" s="6">
        <f>((('Løntabel ultimo 2011'!F38/37)*'Beregnet løntabel'!$J$6)*1.022*1.0004)+(225.9*1.022*1.0004)</f>
        <v>27635.771208528</v>
      </c>
      <c r="G40" s="6">
        <f>((('Løntabel ultimo 2011'!G38/37)*'Beregnet løntabel'!$J$6)*1.022*1.0004)+(225.9*1.022*1.0004)</f>
        <v>27819.007313664</v>
      </c>
    </row>
    <row r="41" spans="1:7" ht="12.75">
      <c r="A41" s="2"/>
      <c r="B41" s="2" t="s">
        <v>8</v>
      </c>
      <c r="C41" s="8">
        <f>C40*0.0533</f>
        <v>1434.9952971514158</v>
      </c>
      <c r="D41" s="8">
        <f>D40*0.0533</f>
        <v>1449.107709081105</v>
      </c>
      <c r="E41" s="8">
        <f>E40*0.0533</f>
        <v>1458.8741934848535</v>
      </c>
      <c r="F41" s="8">
        <f>F40*0.0533</f>
        <v>1472.9866054145425</v>
      </c>
      <c r="G41" s="8">
        <f>G40*0.0533</f>
        <v>1482.753089818291</v>
      </c>
    </row>
    <row r="42" spans="1:7" ht="12.75">
      <c r="A42" s="2"/>
      <c r="B42" s="2" t="s">
        <v>9</v>
      </c>
      <c r="C42" s="16">
        <f>C40-C41</f>
        <v>25487.993392368582</v>
      </c>
      <c r="D42" s="16">
        <f>D40-D41</f>
        <v>25738.654187374897</v>
      </c>
      <c r="E42" s="16">
        <f>E40-E41</f>
        <v>25912.123808107142</v>
      </c>
      <c r="F42" s="16">
        <f>F40-F41</f>
        <v>26162.784603113458</v>
      </c>
      <c r="G42" s="16">
        <f>G40-G41</f>
        <v>26336.254223845706</v>
      </c>
    </row>
    <row r="43" spans="1:7" ht="12.75">
      <c r="A43" s="2"/>
      <c r="B43" s="2" t="s">
        <v>10</v>
      </c>
      <c r="C43" s="8">
        <f>C40*0.1067</f>
        <v>2872.6828931717837</v>
      </c>
      <c r="D43" s="8">
        <f>D40*0.1067</f>
        <v>2900.9341943518557</v>
      </c>
      <c r="E43" s="8">
        <f>E40*0.1067</f>
        <v>2920.4854867698664</v>
      </c>
      <c r="F43" s="8">
        <f>F40*0.1067</f>
        <v>2948.7367879499375</v>
      </c>
      <c r="G43" s="8">
        <f>G40*0.1067</f>
        <v>2968.2880803679486</v>
      </c>
    </row>
    <row r="44" spans="1:7" ht="12.75">
      <c r="A44" s="2"/>
      <c r="B44" s="3"/>
      <c r="C44" s="2"/>
      <c r="D44" s="2"/>
      <c r="E44" s="2"/>
      <c r="F44" s="2"/>
      <c r="G44" s="2"/>
    </row>
    <row r="45" spans="1:7" ht="12.75">
      <c r="A45" s="2"/>
      <c r="B45" s="3" t="s">
        <v>12</v>
      </c>
      <c r="C45" s="2"/>
      <c r="D45" s="2"/>
      <c r="E45" s="2"/>
      <c r="F45" s="2"/>
      <c r="G45" s="2"/>
    </row>
    <row r="46" spans="1:7" ht="12.75">
      <c r="A46" s="4">
        <v>39</v>
      </c>
      <c r="B46" s="5" t="s">
        <v>7</v>
      </c>
      <c r="C46" s="6">
        <f>((('Løntabel ultimo 2011'!C44/37)*'Beregnet løntabel'!$J$6)*1.022*1.0004)+(225.9*1.022*1.0004)</f>
        <v>30864.435958048</v>
      </c>
      <c r="D46" s="6">
        <f>((('Løntabel ultimo 2011'!D44/37)*'Beregnet løntabel'!$J$6)*1.022*1.0004)+(225.9*1.022*1.0004)</f>
        <v>30954.970257288</v>
      </c>
      <c r="E46" s="6">
        <f>((('Løntabel ultimo 2011'!E44/37)*'Beregnet løntabel'!$J$6)*1.022*1.0004)+(225.9*1.022*1.0004)</f>
        <v>31017.613244464</v>
      </c>
      <c r="F46" s="6">
        <f>((('Løntabel ultimo 2011'!F44/37)*'Beregnet løntabel'!$J$6)*1.022*1.0004)+(225.9*1.022*1.0004)</f>
        <v>31108.147543704</v>
      </c>
      <c r="G46" s="6">
        <f>((('Løntabel ultimo 2011'!G44/37)*'Beregnet løntabel'!$J$6)*1.022*1.0004)+(225.9*1.022*1.0004)</f>
        <v>31170.882547671998</v>
      </c>
    </row>
    <row r="47" spans="1:7" ht="12.75">
      <c r="A47" s="2"/>
      <c r="B47" s="2" t="s">
        <v>8</v>
      </c>
      <c r="C47" s="8">
        <f>C46*0.0533</f>
        <v>1645.0744365639584</v>
      </c>
      <c r="D47" s="8">
        <f>D46*0.0533</f>
        <v>1649.8999147134505</v>
      </c>
      <c r="E47" s="8">
        <f>E46*0.0533</f>
        <v>1653.238785929931</v>
      </c>
      <c r="F47" s="8">
        <f>F46*0.0533</f>
        <v>1658.064264079423</v>
      </c>
      <c r="G47" s="8">
        <f>G46*0.0533</f>
        <v>1661.4080397909174</v>
      </c>
    </row>
    <row r="48" spans="1:7" ht="12.75">
      <c r="A48" s="2"/>
      <c r="B48" s="2" t="s">
        <v>9</v>
      </c>
      <c r="C48" s="16">
        <f>C46-C47</f>
        <v>29219.361521484043</v>
      </c>
      <c r="D48" s="16">
        <f>D46-D47</f>
        <v>29305.070342574552</v>
      </c>
      <c r="E48" s="16">
        <f>E46-E47</f>
        <v>29364.37445853407</v>
      </c>
      <c r="F48" s="16">
        <f>F46-F47</f>
        <v>29450.083279624574</v>
      </c>
      <c r="G48" s="16">
        <f>G46-G47</f>
        <v>29509.47450788108</v>
      </c>
    </row>
    <row r="49" spans="1:7" ht="12.75">
      <c r="A49" s="2"/>
      <c r="B49" s="2" t="s">
        <v>10</v>
      </c>
      <c r="C49" s="8">
        <f>C46*0.1067</f>
        <v>3293.235316723722</v>
      </c>
      <c r="D49" s="8">
        <f>D46*0.1067</f>
        <v>3302.89532645263</v>
      </c>
      <c r="E49" s="8">
        <f>E46*0.1067</f>
        <v>3309.579333184309</v>
      </c>
      <c r="F49" s="8">
        <f>F46*0.1067</f>
        <v>3319.2393429132167</v>
      </c>
      <c r="G49" s="8">
        <f>G46*0.1067</f>
        <v>3325.933167836602</v>
      </c>
    </row>
  </sheetData>
  <sheetProtection password="CC10" sheet="1"/>
  <protectedRanges>
    <protectedRange sqref="J6" name="Omr?de1"/>
  </protectedRange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Lægeforeningen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tbn</dc:creator>
  <cp:keywords/>
  <dc:description/>
  <cp:lastModifiedBy>wb</cp:lastModifiedBy>
  <dcterms:created xsi:type="dcterms:W3CDTF">2011-05-31T12:32:57Z</dcterms:created>
  <dcterms:modified xsi:type="dcterms:W3CDTF">2013-04-22T13:06:43Z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th">
    <vt:lpwstr>C:\Users\tba\AppData\Local\Temp\SJ2013041112231353 (DOK754734).XLS</vt:lpwstr>
  </property>
  <property fmtid="{D5CDD505-2E9C-101B-9397-08002B2CF9AE}" pid="3" name="command">
    <vt:lpwstr/>
  </property>
  <property fmtid="{D5CDD505-2E9C-101B-9397-08002B2CF9AE}" pid="4" name="title">
    <vt:lpwstr>Interaktiv løntabel med fuld kittelkompensation til deltidsansatte</vt:lpwstr>
  </property>
</Properties>
</file>