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dl-my.sharepoint.com/personal/clbh_dadl_dk/Documents/Skrivebord/"/>
    </mc:Choice>
  </mc:AlternateContent>
  <xr:revisionPtr revIDLastSave="0" documentId="8_{CFD48DD2-06A0-4744-B4A7-50AE9F57DFEC}" xr6:coauthVersionLast="47" xr6:coauthVersionMax="47" xr10:uidLastSave="{00000000-0000-0000-0000-000000000000}"/>
  <bookViews>
    <workbookView xWindow="2730" yWindow="2730" windowWidth="21600" windowHeight="11235" xr2:uid="{00000000-000D-0000-FFFF-FFFF00000000}"/>
  </bookViews>
  <sheets>
    <sheet name="Fuldtid" sheetId="3" r:id="rId1"/>
    <sheet name="Deltid" sheetId="2" r:id="rId2"/>
    <sheet name="Timeløn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A4" i="2"/>
  <c r="A2" i="2"/>
  <c r="B6" i="3" l="1"/>
  <c r="C18" i="3"/>
  <c r="C17" i="3"/>
  <c r="C16" i="3"/>
  <c r="C14" i="1"/>
  <c r="C10" i="1"/>
  <c r="C22" i="2"/>
  <c r="C18" i="2"/>
  <c r="C14" i="2"/>
  <c r="C24" i="3" l="1"/>
  <c r="C25" i="3" s="1"/>
  <c r="C26" i="3"/>
  <c r="C11" i="1" l="1"/>
  <c r="B7" i="2" l="1"/>
  <c r="B6" i="2" s="1"/>
  <c r="C18" i="1"/>
  <c r="C21" i="1" l="1"/>
  <c r="C13" i="1"/>
  <c r="C17" i="2"/>
  <c r="C22" i="3"/>
  <c r="C20" i="3"/>
  <c r="C21" i="3" s="1"/>
  <c r="C17" i="1" l="1"/>
  <c r="C23" i="2"/>
  <c r="C24" i="2" s="1"/>
  <c r="C19" i="1"/>
  <c r="C20" i="1" s="1"/>
  <c r="C25" i="2"/>
  <c r="C19" i="2"/>
  <c r="C20" i="2" s="1"/>
  <c r="C21" i="2"/>
  <c r="C12" i="1"/>
  <c r="C15" i="2"/>
  <c r="C16" i="2" s="1"/>
  <c r="C15" i="1" l="1"/>
  <c r="C16" i="1" s="1"/>
</calcChain>
</file>

<file path=xl/sharedStrings.xml><?xml version="1.0" encoding="utf-8"?>
<sst xmlns="http://schemas.openxmlformats.org/spreadsheetml/2006/main" count="70" uniqueCount="23">
  <si>
    <t>Grundsats</t>
  </si>
  <si>
    <t>Egetbidrag</t>
  </si>
  <si>
    <t>Nettoløn</t>
  </si>
  <si>
    <t>Arbejdsgiverbidrag</t>
  </si>
  <si>
    <t>Ledende sygeplejersker</t>
  </si>
  <si>
    <t>Bruttoløn</t>
  </si>
  <si>
    <t>Egetbidrag pension</t>
  </si>
  <si>
    <t>Arbejdsgiverbidrag pension:</t>
  </si>
  <si>
    <t>Indtil 2 års praksiserfaring</t>
  </si>
  <si>
    <t>Efter 2 år praksiserfaring</t>
  </si>
  <si>
    <t/>
  </si>
  <si>
    <t>Interaktiv løntabel til fuldtidsansatte ekskl. tillæg til tjenestedragt</t>
  </si>
  <si>
    <t>Interaktiv løntabel til deltidsansatte ekskl. tillæg til tjenestedragt</t>
  </si>
  <si>
    <t>Interaktiv løntabel til timelønnede ekskl. tillæg til tjenestedragt</t>
  </si>
  <si>
    <t>Nuværende tillæg:</t>
  </si>
  <si>
    <t>Nyt tillæg:</t>
  </si>
  <si>
    <t>Personlige løntillæg reguleres med:</t>
  </si>
  <si>
    <t>INDTAST ANTAL TIMER PR. UGE*</t>
  </si>
  <si>
    <t xml:space="preserve"> </t>
  </si>
  <si>
    <t xml:space="preserve">*Hvis den ansatte ikke arbejder et helt antal timer om ugen, skal antallet af minutter divideres i 60.                                                                                                                                                                   </t>
  </si>
  <si>
    <r>
      <rPr>
        <u/>
        <sz val="10"/>
        <color theme="1"/>
        <rFont val="Calibri"/>
        <family val="2"/>
        <scheme val="minor"/>
      </rPr>
      <t>Eksempel:</t>
    </r>
    <r>
      <rPr>
        <sz val="10"/>
        <color theme="1"/>
        <rFont val="Calibri"/>
        <family val="2"/>
        <scheme val="minor"/>
      </rPr>
      <t xml:space="preserve"> En sygeplejerske arbejder 21 timer og 45 minutter pr. uge: 45/60=0,75. Altså skal der indtastes 21,75.</t>
    </r>
  </si>
  <si>
    <t>Løn gældende pr. 1. dec. 2025</t>
  </si>
  <si>
    <t>Eventuelle personlige tillæg skal også reguleres pr. 1. dec.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</si>
</sst>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0.000%"/>
    <numFmt numFmtId="167" formatCode="0.0000%"/>
    <numFmt numFmtId="168" formatCode="0.0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5" fontId="0" fillId="0" borderId="0" xfId="2" applyNumberFormat="1" applyFont="1"/>
    <xf numFmtId="0" fontId="0" fillId="2" borderId="0" xfId="0" applyFill="1"/>
    <xf numFmtId="164" fontId="0" fillId="2" borderId="0" xfId="1" applyFont="1" applyFill="1"/>
    <xf numFmtId="164" fontId="0" fillId="0" borderId="0" xfId="1" applyFont="1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quotePrefix="1"/>
    <xf numFmtId="0" fontId="5" fillId="0" borderId="0" xfId="0" applyFont="1"/>
    <xf numFmtId="164" fontId="5" fillId="0" borderId="2" xfId="1" applyFont="1" applyBorder="1"/>
    <xf numFmtId="164" fontId="4" fillId="0" borderId="2" xfId="1" applyFont="1" applyBorder="1"/>
    <xf numFmtId="165" fontId="0" fillId="0" borderId="0" xfId="2" applyNumberFormat="1" applyFont="1" applyFill="1"/>
    <xf numFmtId="10" fontId="5" fillId="0" borderId="0" xfId="2" applyNumberFormat="1" applyFont="1"/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10" fontId="0" fillId="0" borderId="0" xfId="2" applyNumberFormat="1" applyFont="1"/>
    <xf numFmtId="2" fontId="0" fillId="0" borderId="0" xfId="0" applyNumberFormat="1"/>
    <xf numFmtId="0" fontId="0" fillId="0" borderId="0" xfId="2" applyNumberFormat="1" applyFont="1"/>
    <xf numFmtId="166" fontId="0" fillId="0" borderId="0" xfId="2" applyNumberFormat="1" applyFont="1"/>
    <xf numFmtId="167" fontId="0" fillId="0" borderId="0" xfId="2" applyNumberFormat="1" applyFont="1"/>
    <xf numFmtId="168" fontId="0" fillId="0" borderId="0" xfId="2" applyNumberFormat="1" applyFont="1"/>
    <xf numFmtId="10" fontId="5" fillId="0" borderId="0" xfId="2" applyNumberFormat="1" applyFont="1" applyFill="1"/>
    <xf numFmtId="0" fontId="6" fillId="0" borderId="0" xfId="0" applyFont="1" applyAlignment="1">
      <alignment horizontal="left" vertical="top" wrapText="1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C28" sqref="C28"/>
    </sheetView>
  </sheetViews>
  <sheetFormatPr defaultRowHeight="15" x14ac:dyDescent="0.25"/>
  <cols>
    <col min="1" max="1" width="56.7109375" bestFit="1" customWidth="1"/>
    <col min="2" max="2" width="18.28515625" bestFit="1" customWidth="1"/>
    <col min="3" max="3" width="15.28515625" customWidth="1"/>
    <col min="4" max="4" width="12.7109375" bestFit="1" customWidth="1"/>
    <col min="5" max="5" width="10.140625" bestFit="1" customWidth="1"/>
    <col min="6" max="6" width="13.42578125" bestFit="1" customWidth="1"/>
    <col min="8" max="8" width="10.140625" bestFit="1" customWidth="1"/>
  </cols>
  <sheetData>
    <row r="1" spans="1:8" x14ac:dyDescent="0.25">
      <c r="A1" s="6" t="s">
        <v>11</v>
      </c>
    </row>
    <row r="2" spans="1:8" x14ac:dyDescent="0.25">
      <c r="A2" t="s">
        <v>21</v>
      </c>
    </row>
    <row r="4" spans="1:8" ht="15.75" thickBot="1" x14ac:dyDescent="0.3">
      <c r="A4" s="9" t="s">
        <v>22</v>
      </c>
      <c r="B4" s="9"/>
      <c r="C4" s="9"/>
      <c r="D4" s="9"/>
    </row>
    <row r="5" spans="1:8" ht="15.75" thickBot="1" x14ac:dyDescent="0.3">
      <c r="A5" s="9" t="s">
        <v>14</v>
      </c>
      <c r="B5" s="10"/>
    </row>
    <row r="6" spans="1:8" ht="15.75" thickBot="1" x14ac:dyDescent="0.3">
      <c r="A6" s="9" t="s">
        <v>15</v>
      </c>
      <c r="B6" s="11">
        <f>+B5*B7+B5</f>
        <v>0</v>
      </c>
    </row>
    <row r="7" spans="1:8" x14ac:dyDescent="0.25">
      <c r="A7" s="9" t="s">
        <v>16</v>
      </c>
      <c r="B7" s="24">
        <v>2.7199999999999998E-2</v>
      </c>
      <c r="C7" s="22"/>
      <c r="D7" s="19"/>
      <c r="E7" s="18"/>
      <c r="G7" s="18"/>
      <c r="H7" s="19"/>
    </row>
    <row r="8" spans="1:8" x14ac:dyDescent="0.25">
      <c r="D8" s="19"/>
      <c r="E8" s="21"/>
    </row>
    <row r="9" spans="1:8" x14ac:dyDescent="0.25">
      <c r="A9" t="s">
        <v>6</v>
      </c>
      <c r="B9" s="1">
        <v>0.06</v>
      </c>
      <c r="D9" s="19"/>
      <c r="E9" s="21"/>
    </row>
    <row r="10" spans="1:8" x14ac:dyDescent="0.25">
      <c r="A10" t="s">
        <v>7</v>
      </c>
      <c r="B10" s="1">
        <v>0.12</v>
      </c>
      <c r="H10" s="20"/>
    </row>
    <row r="13" spans="1:8" x14ac:dyDescent="0.25">
      <c r="C13" s="7" t="s">
        <v>0</v>
      </c>
    </row>
    <row r="15" spans="1:8" x14ac:dyDescent="0.25">
      <c r="A15" s="2" t="s">
        <v>8</v>
      </c>
      <c r="B15" s="2" t="s">
        <v>5</v>
      </c>
      <c r="C15" s="3">
        <v>39925.51</v>
      </c>
      <c r="D15" s="18"/>
      <c r="E15" s="12"/>
      <c r="F15" s="23"/>
    </row>
    <row r="16" spans="1:8" x14ac:dyDescent="0.25">
      <c r="B16" t="s">
        <v>1</v>
      </c>
      <c r="C16" s="4">
        <f>C15*B9</f>
        <v>2395.5306</v>
      </c>
      <c r="E16" s="12"/>
      <c r="F16" s="22"/>
    </row>
    <row r="17" spans="1:6" x14ac:dyDescent="0.25">
      <c r="B17" t="s">
        <v>2</v>
      </c>
      <c r="C17" s="4">
        <f>C15-C16</f>
        <v>37529.979400000004</v>
      </c>
      <c r="E17" s="12"/>
      <c r="F17" s="22"/>
    </row>
    <row r="18" spans="1:6" x14ac:dyDescent="0.25">
      <c r="B18" t="s">
        <v>3</v>
      </c>
      <c r="C18" s="4">
        <f>C15*B10</f>
        <v>4791.0612000000001</v>
      </c>
      <c r="E18" s="12"/>
      <c r="F18" s="22"/>
    </row>
    <row r="19" spans="1:6" x14ac:dyDescent="0.25">
      <c r="A19" s="2" t="s">
        <v>9</v>
      </c>
      <c r="B19" s="2" t="s">
        <v>5</v>
      </c>
      <c r="C19" s="3">
        <v>45281.73</v>
      </c>
      <c r="D19" s="18"/>
      <c r="E19" s="12"/>
      <c r="F19" s="22"/>
    </row>
    <row r="20" spans="1:6" x14ac:dyDescent="0.25">
      <c r="B20" t="s">
        <v>1</v>
      </c>
      <c r="C20" s="4">
        <f>C19*B9</f>
        <v>2716.9038</v>
      </c>
      <c r="E20" s="12"/>
      <c r="F20" s="22"/>
    </row>
    <row r="21" spans="1:6" x14ac:dyDescent="0.25">
      <c r="B21" t="s">
        <v>2</v>
      </c>
      <c r="C21" s="4">
        <f>C19-C20</f>
        <v>42564.826200000003</v>
      </c>
      <c r="E21" s="12"/>
      <c r="F21" s="22"/>
    </row>
    <row r="22" spans="1:6" x14ac:dyDescent="0.25">
      <c r="B22" t="s">
        <v>3</v>
      </c>
      <c r="C22" s="4">
        <f>C19*B10</f>
        <v>5433.8076000000001</v>
      </c>
      <c r="E22" s="12"/>
      <c r="F22" s="22"/>
    </row>
    <row r="23" spans="1:6" x14ac:dyDescent="0.25">
      <c r="A23" s="2" t="s">
        <v>4</v>
      </c>
      <c r="B23" s="2" t="s">
        <v>5</v>
      </c>
      <c r="C23" s="3">
        <v>53131.54</v>
      </c>
      <c r="E23" s="12"/>
      <c r="F23" s="22"/>
    </row>
    <row r="24" spans="1:6" x14ac:dyDescent="0.25">
      <c r="B24" t="s">
        <v>1</v>
      </c>
      <c r="C24" s="4">
        <f>C23*B9</f>
        <v>3187.8923999999997</v>
      </c>
      <c r="F24" s="22"/>
    </row>
    <row r="25" spans="1:6" x14ac:dyDescent="0.25">
      <c r="B25" t="s">
        <v>2</v>
      </c>
      <c r="C25" s="4">
        <f>C23-C24</f>
        <v>49943.647600000004</v>
      </c>
      <c r="F25" s="22"/>
    </row>
    <row r="26" spans="1:6" x14ac:dyDescent="0.25">
      <c r="B26" t="s">
        <v>3</v>
      </c>
      <c r="C26" s="4">
        <f>C23*B10</f>
        <v>6375.7847999999994</v>
      </c>
      <c r="F26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A5" sqref="A5"/>
    </sheetView>
  </sheetViews>
  <sheetFormatPr defaultRowHeight="15" x14ac:dyDescent="0.25"/>
  <cols>
    <col min="1" max="1" width="56.140625" bestFit="1" customWidth="1"/>
    <col min="2" max="2" width="18.28515625" bestFit="1" customWidth="1"/>
    <col min="3" max="3" width="14.28515625" customWidth="1"/>
    <col min="4" max="4" width="10" bestFit="1" customWidth="1"/>
    <col min="7" max="7" width="29.28515625" customWidth="1"/>
  </cols>
  <sheetData>
    <row r="1" spans="1:8" x14ac:dyDescent="0.25">
      <c r="A1" s="6" t="s">
        <v>12</v>
      </c>
    </row>
    <row r="2" spans="1:8" x14ac:dyDescent="0.25">
      <c r="A2" t="str">
        <f>Fuldtid!A2</f>
        <v>Løn gældende pr. 1. dec. 2025</v>
      </c>
    </row>
    <row r="4" spans="1:8" ht="15.75" thickBot="1" x14ac:dyDescent="0.3">
      <c r="A4" s="9" t="str">
        <f>Fuldtid!A4</f>
        <v>Eventuelle personlige tillæg skal også reguleres pr. 1. dec. 2025:</v>
      </c>
      <c r="B4" s="9"/>
    </row>
    <row r="5" spans="1:8" ht="15.75" thickBot="1" x14ac:dyDescent="0.3">
      <c r="A5" s="9" t="s">
        <v>14</v>
      </c>
      <c r="B5" s="10"/>
      <c r="D5" s="17"/>
      <c r="E5" s="16"/>
    </row>
    <row r="6" spans="1:8" ht="15" customHeight="1" thickBot="1" x14ac:dyDescent="0.3">
      <c r="A6" s="9" t="s">
        <v>15</v>
      </c>
      <c r="B6" s="11">
        <f>+B5*B7+B5</f>
        <v>0</v>
      </c>
      <c r="D6" s="16"/>
      <c r="E6" s="16"/>
    </row>
    <row r="7" spans="1:8" x14ac:dyDescent="0.25">
      <c r="A7" s="9" t="s">
        <v>16</v>
      </c>
      <c r="B7" s="13">
        <f>+Fuldtid!B7</f>
        <v>2.7199999999999998E-2</v>
      </c>
      <c r="D7" s="16"/>
      <c r="E7" s="16"/>
    </row>
    <row r="8" spans="1:8" ht="15.75" thickBot="1" x14ac:dyDescent="0.3">
      <c r="D8" s="16"/>
      <c r="E8" s="16"/>
    </row>
    <row r="9" spans="1:8" ht="15.75" thickBot="1" x14ac:dyDescent="0.3">
      <c r="A9" t="s">
        <v>6</v>
      </c>
      <c r="B9" s="1">
        <v>0.06</v>
      </c>
      <c r="D9" s="16"/>
      <c r="E9" s="16"/>
      <c r="G9" t="s">
        <v>17</v>
      </c>
      <c r="H9" s="5">
        <v>37</v>
      </c>
    </row>
    <row r="10" spans="1:8" x14ac:dyDescent="0.25">
      <c r="A10" t="s">
        <v>7</v>
      </c>
      <c r="B10" s="1">
        <v>0.12</v>
      </c>
      <c r="G10" t="s">
        <v>18</v>
      </c>
    </row>
    <row r="11" spans="1:8" ht="14.65" customHeight="1" x14ac:dyDescent="0.25">
      <c r="G11" s="25" t="s">
        <v>19</v>
      </c>
    </row>
    <row r="12" spans="1:8" x14ac:dyDescent="0.25">
      <c r="C12" s="7" t="s">
        <v>0</v>
      </c>
      <c r="G12" s="25"/>
    </row>
    <row r="13" spans="1:8" x14ac:dyDescent="0.25">
      <c r="G13" s="25"/>
    </row>
    <row r="14" spans="1:8" x14ac:dyDescent="0.25">
      <c r="A14" s="2" t="s">
        <v>8</v>
      </c>
      <c r="B14" s="2" t="s">
        <v>5</v>
      </c>
      <c r="C14" s="3">
        <f>(Fuldtid!C15/37*Deltid!H9)</f>
        <v>39925.51</v>
      </c>
      <c r="G14" s="15"/>
    </row>
    <row r="15" spans="1:8" x14ac:dyDescent="0.25">
      <c r="B15" t="s">
        <v>1</v>
      </c>
      <c r="C15" s="4">
        <f>C14*B9</f>
        <v>2395.5306</v>
      </c>
      <c r="G15" s="25" t="s">
        <v>20</v>
      </c>
    </row>
    <row r="16" spans="1:8" x14ac:dyDescent="0.25">
      <c r="B16" t="s">
        <v>2</v>
      </c>
      <c r="C16" s="4">
        <f>C14-C15</f>
        <v>37529.979400000004</v>
      </c>
      <c r="G16" s="25"/>
    </row>
    <row r="17" spans="1:7" x14ac:dyDescent="0.25">
      <c r="B17" t="s">
        <v>3</v>
      </c>
      <c r="C17" s="4">
        <f>C14*B10</f>
        <v>4791.0612000000001</v>
      </c>
      <c r="G17" s="25"/>
    </row>
    <row r="18" spans="1:7" x14ac:dyDescent="0.25">
      <c r="A18" s="2" t="s">
        <v>9</v>
      </c>
      <c r="B18" s="2" t="s">
        <v>5</v>
      </c>
      <c r="C18" s="3">
        <f>(Fuldtid!C19/37*Deltid!H9)</f>
        <v>45281.73</v>
      </c>
      <c r="G18" s="25"/>
    </row>
    <row r="19" spans="1:7" x14ac:dyDescent="0.25">
      <c r="B19" t="s">
        <v>1</v>
      </c>
      <c r="C19" s="4">
        <f>C18*B9</f>
        <v>2716.9038</v>
      </c>
      <c r="G19" s="14"/>
    </row>
    <row r="20" spans="1:7" x14ac:dyDescent="0.25">
      <c r="B20" t="s">
        <v>2</v>
      </c>
      <c r="C20" s="4">
        <f>C18-C19</f>
        <v>42564.826200000003</v>
      </c>
      <c r="G20" s="14"/>
    </row>
    <row r="21" spans="1:7" x14ac:dyDescent="0.25">
      <c r="B21" t="s">
        <v>3</v>
      </c>
      <c r="C21" s="4">
        <f>C18*B10</f>
        <v>5433.8076000000001</v>
      </c>
    </row>
    <row r="22" spans="1:7" x14ac:dyDescent="0.25">
      <c r="A22" s="2" t="s">
        <v>4</v>
      </c>
      <c r="B22" s="2" t="s">
        <v>5</v>
      </c>
      <c r="C22" s="3">
        <f>Fuldtid!C23/37*Deltid!H9</f>
        <v>53131.54</v>
      </c>
    </row>
    <row r="23" spans="1:7" x14ac:dyDescent="0.25">
      <c r="B23" t="s">
        <v>1</v>
      </c>
      <c r="C23" s="4">
        <f>C22*B9</f>
        <v>3187.8923999999997</v>
      </c>
    </row>
    <row r="24" spans="1:7" x14ac:dyDescent="0.25">
      <c r="B24" t="s">
        <v>2</v>
      </c>
      <c r="C24" s="4">
        <f>C22-C23</f>
        <v>49943.647600000004</v>
      </c>
    </row>
    <row r="25" spans="1:7" x14ac:dyDescent="0.25">
      <c r="B25" t="s">
        <v>3</v>
      </c>
      <c r="C25" s="4">
        <f>C22*B10</f>
        <v>6375.7847999999994</v>
      </c>
    </row>
  </sheetData>
  <mergeCells count="2">
    <mergeCell ref="G11:G13"/>
    <mergeCell ref="G15:G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H11" sqref="H11"/>
    </sheetView>
  </sheetViews>
  <sheetFormatPr defaultRowHeight="15" x14ac:dyDescent="0.25"/>
  <cols>
    <col min="1" max="1" width="27" customWidth="1"/>
    <col min="2" max="3" width="18.28515625" bestFit="1" customWidth="1"/>
    <col min="4" max="4" width="10" bestFit="1" customWidth="1"/>
  </cols>
  <sheetData>
    <row r="1" spans="1:3" x14ac:dyDescent="0.25">
      <c r="A1" s="6" t="s">
        <v>13</v>
      </c>
    </row>
    <row r="2" spans="1:3" x14ac:dyDescent="0.25">
      <c r="A2" t="str">
        <f>Fuldtid!A2</f>
        <v>Løn gældende pr. 1. dec. 2025</v>
      </c>
    </row>
    <row r="3" spans="1:3" x14ac:dyDescent="0.25">
      <c r="A3" s="8" t="s">
        <v>10</v>
      </c>
    </row>
    <row r="4" spans="1:3" x14ac:dyDescent="0.25">
      <c r="A4" t="s">
        <v>6</v>
      </c>
      <c r="B4" s="1">
        <v>0.06</v>
      </c>
    </row>
    <row r="5" spans="1:3" x14ac:dyDescent="0.25">
      <c r="A5" t="s">
        <v>7</v>
      </c>
      <c r="B5" s="1">
        <v>0.12</v>
      </c>
    </row>
    <row r="8" spans="1:3" x14ac:dyDescent="0.25">
      <c r="C8" s="7" t="s">
        <v>0</v>
      </c>
    </row>
    <row r="10" spans="1:3" x14ac:dyDescent="0.25">
      <c r="A10" s="2" t="s">
        <v>8</v>
      </c>
      <c r="B10" s="2" t="s">
        <v>5</v>
      </c>
      <c r="C10" s="3">
        <f>Fuldtid!C15/(160+1/3)</f>
        <v>249.0156548856549</v>
      </c>
    </row>
    <row r="11" spans="1:3" x14ac:dyDescent="0.25">
      <c r="B11" t="s">
        <v>1</v>
      </c>
      <c r="C11" s="4">
        <f>C10*B4</f>
        <v>14.940939293139293</v>
      </c>
    </row>
    <row r="12" spans="1:3" x14ac:dyDescent="0.25">
      <c r="B12" t="s">
        <v>2</v>
      </c>
      <c r="C12" s="4">
        <f>C10-C11</f>
        <v>234.07471559251562</v>
      </c>
    </row>
    <row r="13" spans="1:3" x14ac:dyDescent="0.25">
      <c r="B13" t="s">
        <v>3</v>
      </c>
      <c r="C13" s="4">
        <f>C10*B5</f>
        <v>29.881878586278585</v>
      </c>
    </row>
    <row r="14" spans="1:3" x14ac:dyDescent="0.25">
      <c r="A14" s="2" t="s">
        <v>9</v>
      </c>
      <c r="B14" s="2" t="s">
        <v>5</v>
      </c>
      <c r="C14" s="3">
        <f>Fuldtid!C19/(160+1/3)</f>
        <v>282.42243243243246</v>
      </c>
    </row>
    <row r="15" spans="1:3" x14ac:dyDescent="0.25">
      <c r="B15" t="s">
        <v>1</v>
      </c>
      <c r="C15" s="4">
        <f>C14*B4</f>
        <v>16.945345945945945</v>
      </c>
    </row>
    <row r="16" spans="1:3" x14ac:dyDescent="0.25">
      <c r="B16" t="s">
        <v>2</v>
      </c>
      <c r="C16" s="4">
        <f>C14-C15</f>
        <v>265.47708648648654</v>
      </c>
    </row>
    <row r="17" spans="1:3" x14ac:dyDescent="0.25">
      <c r="B17" t="s">
        <v>3</v>
      </c>
      <c r="C17" s="4">
        <f>C14*B5</f>
        <v>33.89069189189189</v>
      </c>
    </row>
    <row r="18" spans="1:3" x14ac:dyDescent="0.25">
      <c r="A18" s="2" t="s">
        <v>4</v>
      </c>
      <c r="B18" s="2" t="s">
        <v>5</v>
      </c>
      <c r="C18" s="3">
        <f>Fuldtid!C23/(160+1/3)</f>
        <v>331.38174636174637</v>
      </c>
    </row>
    <row r="19" spans="1:3" x14ac:dyDescent="0.25">
      <c r="B19" t="s">
        <v>1</v>
      </c>
      <c r="C19" s="4">
        <f>C18*B4</f>
        <v>19.882904781704781</v>
      </c>
    </row>
    <row r="20" spans="1:3" x14ac:dyDescent="0.25">
      <c r="B20" t="s">
        <v>2</v>
      </c>
      <c r="C20" s="4">
        <f>C18-C19</f>
        <v>311.49884158004159</v>
      </c>
    </row>
    <row r="21" spans="1:3" x14ac:dyDescent="0.25">
      <c r="B21" t="s">
        <v>3</v>
      </c>
      <c r="C21" s="4">
        <f>C18*B5</f>
        <v>39.765809563409562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Fuldtid</vt:lpstr>
      <vt:lpstr>Deltid</vt:lpstr>
      <vt:lpstr>Timeløn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Haumann</dc:creator>
  <cp:lastModifiedBy>Cecilie Lizette Brandi Hansen</cp:lastModifiedBy>
  <cp:lastPrinted>2019-01-29T10:50:43Z</cp:lastPrinted>
  <dcterms:created xsi:type="dcterms:W3CDTF">2017-10-25T08:33:19Z</dcterms:created>
  <dcterms:modified xsi:type="dcterms:W3CDTF">2025-10-28T10:06:38Z</dcterms:modified>
</cp:coreProperties>
</file>