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07B82D96-4B3E-4325-963B-A3416E87249F}" xr6:coauthVersionLast="47" xr6:coauthVersionMax="47" xr10:uidLastSave="{00000000-0000-0000-0000-000000000000}"/>
  <bookViews>
    <workbookView xWindow="-120" yWindow="-120" windowWidth="24240" windowHeight="13140" firstSheet="5" activeTab="5" xr2:uid="{0E49E7F0-9336-4409-91BB-AEE8F3B00BDC}"/>
  </bookViews>
  <sheets>
    <sheet name="Løntabel oktober 2017" sheetId="1" state="hidden" r:id="rId1"/>
    <sheet name="Løntabel oktober 2018" sheetId="2" state="hidden" r:id="rId2"/>
    <sheet name="Løntabel oktober 2019" sheetId="3" state="hidden" r:id="rId3"/>
    <sheet name="Løntabel oktober 2020" sheetId="4" state="hidden" r:id="rId4"/>
    <sheet name="Løntabel oktober 2021" sheetId="5" state="hidden" r:id="rId5"/>
    <sheet name="Løntabel juni 2024" sheetId="8" r:id="rId6"/>
    <sheet name="Løntabel juni 2023" sheetId="7" state="hidden" r:id="rId7"/>
    <sheet name="Løntabel juni 2022" sheetId="6" state="hidden" r:id="rId8"/>
  </sheets>
  <definedNames>
    <definedName name="Kommune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8" l="1"/>
  <c r="F61" i="8"/>
  <c r="E61" i="8"/>
  <c r="D61" i="8"/>
  <c r="C61" i="8"/>
  <c r="G55" i="8"/>
  <c r="F55" i="8"/>
  <c r="E55" i="8"/>
  <c r="D55" i="8"/>
  <c r="C55" i="8"/>
  <c r="G50" i="8"/>
  <c r="F50" i="8"/>
  <c r="E50" i="8"/>
  <c r="D50" i="8"/>
  <c r="C50" i="8"/>
  <c r="G46" i="8"/>
  <c r="F46" i="8"/>
  <c r="E46" i="8"/>
  <c r="D46" i="8"/>
  <c r="C46" i="8"/>
  <c r="G42" i="8"/>
  <c r="F42" i="8"/>
  <c r="E42" i="8"/>
  <c r="D42" i="8"/>
  <c r="C42" i="8"/>
  <c r="G37" i="8"/>
  <c r="F37" i="8"/>
  <c r="E37" i="8"/>
  <c r="D37" i="8"/>
  <c r="C37" i="8"/>
  <c r="G32" i="8"/>
  <c r="F32" i="8"/>
  <c r="E32" i="8"/>
  <c r="D32" i="8"/>
  <c r="C32" i="8"/>
  <c r="G27" i="8"/>
  <c r="F27" i="8"/>
  <c r="E27" i="8"/>
  <c r="D27" i="8"/>
  <c r="C27" i="8"/>
  <c r="G22" i="8"/>
  <c r="F22" i="8"/>
  <c r="E22" i="8"/>
  <c r="D22" i="8"/>
  <c r="C22" i="8"/>
  <c r="G16" i="8"/>
  <c r="F16" i="8"/>
  <c r="E16" i="8"/>
  <c r="D16" i="8"/>
  <c r="C16" i="8"/>
  <c r="G64" i="8" l="1"/>
  <c r="F64" i="8"/>
  <c r="E64" i="8"/>
  <c r="D58" i="8"/>
  <c r="F58" i="8"/>
  <c r="E56" i="8"/>
  <c r="D56" i="8"/>
  <c r="C58" i="8"/>
  <c r="F51" i="8"/>
  <c r="D51" i="8"/>
  <c r="G53" i="8"/>
  <c r="F53" i="8"/>
  <c r="E53" i="8"/>
  <c r="D53" i="8"/>
  <c r="F49" i="8"/>
  <c r="D49" i="8"/>
  <c r="F47" i="8"/>
  <c r="E47" i="8"/>
  <c r="D47" i="8"/>
  <c r="C49" i="8"/>
  <c r="D43" i="8"/>
  <c r="G45" i="8"/>
  <c r="F45" i="8"/>
  <c r="E45" i="8"/>
  <c r="D45" i="8"/>
  <c r="F40" i="8"/>
  <c r="D40" i="8"/>
  <c r="F38" i="8"/>
  <c r="E38" i="8"/>
  <c r="D38" i="8"/>
  <c r="C40" i="8"/>
  <c r="F33" i="8"/>
  <c r="D33" i="8"/>
  <c r="G35" i="8"/>
  <c r="F35" i="8"/>
  <c r="E35" i="8"/>
  <c r="D35" i="8"/>
  <c r="D30" i="8"/>
  <c r="F28" i="8"/>
  <c r="E28" i="8"/>
  <c r="D28" i="8"/>
  <c r="C30" i="8"/>
  <c r="F23" i="8"/>
  <c r="D23" i="8"/>
  <c r="G25" i="8"/>
  <c r="F25" i="8"/>
  <c r="E25" i="8"/>
  <c r="D25" i="8"/>
  <c r="D19" i="8"/>
  <c r="E17" i="8"/>
  <c r="D17" i="8"/>
  <c r="C19" i="8"/>
  <c r="D6" i="8"/>
  <c r="G61" i="7"/>
  <c r="G64" i="7" s="1"/>
  <c r="F61" i="7"/>
  <c r="F64" i="7" s="1"/>
  <c r="E61" i="7"/>
  <c r="E64" i="7" s="1"/>
  <c r="D61" i="7"/>
  <c r="C61" i="7"/>
  <c r="G55" i="7"/>
  <c r="G58" i="7" s="1"/>
  <c r="F55" i="7"/>
  <c r="F58" i="7" s="1"/>
  <c r="E55" i="7"/>
  <c r="E58" i="7" s="1"/>
  <c r="D55" i="7"/>
  <c r="C55" i="7"/>
  <c r="G50" i="7"/>
  <c r="G51" i="7" s="1"/>
  <c r="F50" i="7"/>
  <c r="F51" i="7" s="1"/>
  <c r="E50" i="7"/>
  <c r="E51" i="7" s="1"/>
  <c r="E52" i="7" s="1"/>
  <c r="D50" i="7"/>
  <c r="C50" i="7"/>
  <c r="G46" i="7"/>
  <c r="F46" i="7"/>
  <c r="E46" i="7"/>
  <c r="D46" i="7"/>
  <c r="C46" i="7"/>
  <c r="G42" i="7"/>
  <c r="F42" i="7"/>
  <c r="F45" i="7" s="1"/>
  <c r="E42" i="7"/>
  <c r="E45" i="7" s="1"/>
  <c r="D42" i="7"/>
  <c r="C42" i="7"/>
  <c r="G37" i="7"/>
  <c r="G40" i="7" s="1"/>
  <c r="F37" i="7"/>
  <c r="F40" i="7" s="1"/>
  <c r="E37" i="7"/>
  <c r="E40" i="7" s="1"/>
  <c r="D37" i="7"/>
  <c r="C37" i="7"/>
  <c r="G32" i="7"/>
  <c r="G33" i="7" s="1"/>
  <c r="F32" i="7"/>
  <c r="F35" i="7" s="1"/>
  <c r="E32" i="7"/>
  <c r="E35" i="7" s="1"/>
  <c r="D32" i="7"/>
  <c r="C32" i="7"/>
  <c r="G27" i="7"/>
  <c r="G28" i="7" s="1"/>
  <c r="G29" i="7" s="1"/>
  <c r="F27" i="7"/>
  <c r="E27" i="7"/>
  <c r="E28" i="7" s="1"/>
  <c r="D27" i="7"/>
  <c r="C27" i="7"/>
  <c r="D22" i="7"/>
  <c r="E22" i="7"/>
  <c r="F22" i="7"/>
  <c r="G22" i="7"/>
  <c r="C22" i="7"/>
  <c r="C25" i="7"/>
  <c r="G16" i="7"/>
  <c r="G19" i="7" s="1"/>
  <c r="D16" i="7"/>
  <c r="D17" i="7" s="1"/>
  <c r="E16" i="7"/>
  <c r="E19" i="7" s="1"/>
  <c r="F16" i="7"/>
  <c r="F17" i="7" s="1"/>
  <c r="C16" i="7"/>
  <c r="C17" i="7" s="1"/>
  <c r="D64" i="7"/>
  <c r="C64" i="7"/>
  <c r="C56" i="7"/>
  <c r="D53" i="7"/>
  <c r="C53" i="7"/>
  <c r="D49" i="7"/>
  <c r="C49" i="7"/>
  <c r="F47" i="7"/>
  <c r="F48" i="7" s="1"/>
  <c r="E47" i="7"/>
  <c r="E48" i="7" s="1"/>
  <c r="D47" i="7"/>
  <c r="D48" i="7" s="1"/>
  <c r="G49" i="7"/>
  <c r="F49" i="7"/>
  <c r="E49" i="7"/>
  <c r="D45" i="7"/>
  <c r="C45" i="7"/>
  <c r="D40" i="7"/>
  <c r="D38" i="7"/>
  <c r="C38" i="7"/>
  <c r="D35" i="7"/>
  <c r="C33" i="7"/>
  <c r="C34" i="7" s="1"/>
  <c r="D30" i="7"/>
  <c r="C30" i="7"/>
  <c r="D28" i="7"/>
  <c r="D29" i="7" s="1"/>
  <c r="G25" i="7"/>
  <c r="F25" i="7"/>
  <c r="E25" i="7"/>
  <c r="D25" i="7"/>
  <c r="F19" i="7"/>
  <c r="D6" i="7"/>
  <c r="C16" i="6"/>
  <c r="G61" i="6"/>
  <c r="F61" i="6"/>
  <c r="E61" i="6"/>
  <c r="D61" i="6"/>
  <c r="C61" i="6"/>
  <c r="G55" i="6"/>
  <c r="F55" i="6"/>
  <c r="E55" i="6"/>
  <c r="D55" i="6"/>
  <c r="C55" i="6"/>
  <c r="G50" i="6"/>
  <c r="F50" i="6"/>
  <c r="E50" i="6"/>
  <c r="D50" i="6"/>
  <c r="C50" i="6"/>
  <c r="G46" i="6"/>
  <c r="F46" i="6"/>
  <c r="E46" i="6"/>
  <c r="D46" i="6"/>
  <c r="C46" i="6"/>
  <c r="G42" i="6"/>
  <c r="F42" i="6"/>
  <c r="E42" i="6"/>
  <c r="D42" i="6"/>
  <c r="C42" i="6"/>
  <c r="G37" i="6"/>
  <c r="F37" i="6"/>
  <c r="E37" i="6"/>
  <c r="D37" i="6"/>
  <c r="C37" i="6"/>
  <c r="G32" i="6"/>
  <c r="F32" i="6"/>
  <c r="E32" i="6"/>
  <c r="D32" i="6"/>
  <c r="C32" i="6"/>
  <c r="G27" i="6"/>
  <c r="F27" i="6"/>
  <c r="E27" i="6"/>
  <c r="D27" i="6"/>
  <c r="C27" i="6"/>
  <c r="G22" i="6"/>
  <c r="F22" i="6"/>
  <c r="E22" i="6"/>
  <c r="D22" i="6"/>
  <c r="C22" i="6"/>
  <c r="D16" i="6"/>
  <c r="E16" i="6"/>
  <c r="F16" i="6"/>
  <c r="G16" i="6"/>
  <c r="F29" i="8" l="1"/>
  <c r="F39" i="8"/>
  <c r="F17" i="8"/>
  <c r="F18" i="8" s="1"/>
  <c r="F56" i="8"/>
  <c r="F57" i="8" s="1"/>
  <c r="F43" i="8"/>
  <c r="F44" i="8" s="1"/>
  <c r="F19" i="8"/>
  <c r="F30" i="8"/>
  <c r="D24" i="8"/>
  <c r="D34" i="8"/>
  <c r="D52" i="8"/>
  <c r="D44" i="8"/>
  <c r="F48" i="8"/>
  <c r="E29" i="8"/>
  <c r="E48" i="8"/>
  <c r="E18" i="8"/>
  <c r="E39" i="8"/>
  <c r="G17" i="8"/>
  <c r="G18" i="8" s="1"/>
  <c r="E19" i="8"/>
  <c r="C23" i="8"/>
  <c r="C24" i="8" s="1"/>
  <c r="F24" i="8"/>
  <c r="G28" i="8"/>
  <c r="G29" i="8" s="1"/>
  <c r="E30" i="8"/>
  <c r="C33" i="8"/>
  <c r="C34" i="8" s="1"/>
  <c r="F34" i="8"/>
  <c r="G38" i="8"/>
  <c r="G39" i="8" s="1"/>
  <c r="E40" i="8"/>
  <c r="C43" i="8"/>
  <c r="C44" i="8" s="1"/>
  <c r="G47" i="8"/>
  <c r="G48" i="8" s="1"/>
  <c r="E49" i="8"/>
  <c r="C51" i="8"/>
  <c r="C52" i="8" s="1"/>
  <c r="F52" i="8"/>
  <c r="G56" i="8"/>
  <c r="G57" i="8" s="1"/>
  <c r="E58" i="8"/>
  <c r="C62" i="8"/>
  <c r="C63" i="8" s="1"/>
  <c r="D62" i="8"/>
  <c r="D63" i="8" s="1"/>
  <c r="D18" i="8"/>
  <c r="G19" i="8"/>
  <c r="E23" i="8"/>
  <c r="E24" i="8" s="1"/>
  <c r="C25" i="8"/>
  <c r="D29" i="8"/>
  <c r="G30" i="8"/>
  <c r="E33" i="8"/>
  <c r="E34" i="8" s="1"/>
  <c r="C35" i="8"/>
  <c r="D39" i="8"/>
  <c r="G40" i="8"/>
  <c r="E43" i="8"/>
  <c r="E44" i="8" s="1"/>
  <c r="C45" i="8"/>
  <c r="D48" i="8"/>
  <c r="G49" i="8"/>
  <c r="E51" i="8"/>
  <c r="E52" i="8" s="1"/>
  <c r="C53" i="8"/>
  <c r="D57" i="8"/>
  <c r="G58" i="8"/>
  <c r="E62" i="8"/>
  <c r="E63" i="8" s="1"/>
  <c r="C64" i="8"/>
  <c r="F62" i="8"/>
  <c r="F63" i="8" s="1"/>
  <c r="D64" i="8"/>
  <c r="E57" i="8"/>
  <c r="C17" i="8"/>
  <c r="C18" i="8" s="1"/>
  <c r="G23" i="8"/>
  <c r="G24" i="8" s="1"/>
  <c r="C28" i="8"/>
  <c r="C29" i="8" s="1"/>
  <c r="G33" i="8"/>
  <c r="G34" i="8" s="1"/>
  <c r="C38" i="8"/>
  <c r="C39" i="8" s="1"/>
  <c r="G43" i="8"/>
  <c r="G44" i="8" s="1"/>
  <c r="C47" i="8"/>
  <c r="C48" i="8" s="1"/>
  <c r="G51" i="8"/>
  <c r="G52" i="8" s="1"/>
  <c r="C56" i="8"/>
  <c r="C57" i="8" s="1"/>
  <c r="G62" i="8"/>
  <c r="G63" i="8" s="1"/>
  <c r="F53" i="7"/>
  <c r="E29" i="7"/>
  <c r="E30" i="7"/>
  <c r="D19" i="7"/>
  <c r="E17" i="7"/>
  <c r="E18" i="7" s="1"/>
  <c r="F38" i="7"/>
  <c r="F39" i="7" s="1"/>
  <c r="G47" i="7"/>
  <c r="G48" i="7" s="1"/>
  <c r="E33" i="7"/>
  <c r="F56" i="7"/>
  <c r="F57" i="7" s="1"/>
  <c r="D33" i="7"/>
  <c r="F33" i="7"/>
  <c r="F34" i="7" s="1"/>
  <c r="D58" i="7"/>
  <c r="D56" i="7"/>
  <c r="D57" i="7" s="1"/>
  <c r="D34" i="7"/>
  <c r="E38" i="7"/>
  <c r="E39" i="7" s="1"/>
  <c r="E56" i="7"/>
  <c r="E57" i="7" s="1"/>
  <c r="E34" i="7"/>
  <c r="C51" i="7"/>
  <c r="C52" i="7" s="1"/>
  <c r="F28" i="7"/>
  <c r="F29" i="7" s="1"/>
  <c r="D39" i="7"/>
  <c r="D51" i="7"/>
  <c r="D52" i="7" s="1"/>
  <c r="G17" i="7"/>
  <c r="C23" i="7"/>
  <c r="C24" i="7" s="1"/>
  <c r="G38" i="7"/>
  <c r="C43" i="7"/>
  <c r="F52" i="7"/>
  <c r="G56" i="7"/>
  <c r="G57" i="7" s="1"/>
  <c r="C62" i="7"/>
  <c r="C63" i="7" s="1"/>
  <c r="C18" i="7"/>
  <c r="D23" i="7"/>
  <c r="D24" i="7" s="1"/>
  <c r="F30" i="7"/>
  <c r="G34" i="7"/>
  <c r="C39" i="7"/>
  <c r="D43" i="7"/>
  <c r="G52" i="7"/>
  <c r="C57" i="7"/>
  <c r="D62" i="7"/>
  <c r="D18" i="7"/>
  <c r="E23" i="7"/>
  <c r="E24" i="7" s="1"/>
  <c r="G30" i="7"/>
  <c r="C35" i="7"/>
  <c r="E43" i="7"/>
  <c r="E44" i="7" s="1"/>
  <c r="E62" i="7"/>
  <c r="E63" i="7" s="1"/>
  <c r="G45" i="7"/>
  <c r="F23" i="7"/>
  <c r="F24" i="7" s="1"/>
  <c r="F43" i="7"/>
  <c r="F44" i="7" s="1"/>
  <c r="F62" i="7"/>
  <c r="F63" i="7" s="1"/>
  <c r="F18" i="7"/>
  <c r="G23" i="7"/>
  <c r="G24" i="7" s="1"/>
  <c r="C28" i="7"/>
  <c r="C29" i="7" s="1"/>
  <c r="G43" i="7"/>
  <c r="G44" i="7" s="1"/>
  <c r="C47" i="7"/>
  <c r="C48" i="7" s="1"/>
  <c r="E53" i="7"/>
  <c r="G62" i="7"/>
  <c r="G63" i="7" s="1"/>
  <c r="G18" i="7"/>
  <c r="G39" i="7"/>
  <c r="C44" i="7"/>
  <c r="C19" i="7"/>
  <c r="G35" i="7"/>
  <c r="C40" i="7"/>
  <c r="D44" i="7"/>
  <c r="G53" i="7"/>
  <c r="C58" i="7"/>
  <c r="D63" i="7"/>
  <c r="C64" i="6"/>
  <c r="G62" i="6"/>
  <c r="F62" i="6"/>
  <c r="D64" i="6"/>
  <c r="D58" i="6"/>
  <c r="C58" i="6"/>
  <c r="C56" i="6"/>
  <c r="G58" i="6"/>
  <c r="F58" i="6"/>
  <c r="E58" i="6"/>
  <c r="G53" i="6"/>
  <c r="G51" i="6"/>
  <c r="F51" i="6"/>
  <c r="F52" i="6" s="1"/>
  <c r="E51" i="6"/>
  <c r="E52" i="6" s="1"/>
  <c r="F53" i="6"/>
  <c r="E53" i="6"/>
  <c r="D51" i="6"/>
  <c r="D52" i="6" s="1"/>
  <c r="C51" i="6"/>
  <c r="C52" i="6" s="1"/>
  <c r="C49" i="6"/>
  <c r="G47" i="6"/>
  <c r="G48" i="6" s="1"/>
  <c r="F47" i="6"/>
  <c r="F48" i="6" s="1"/>
  <c r="D47" i="6"/>
  <c r="D48" i="6" s="1"/>
  <c r="C47" i="6"/>
  <c r="C48" i="6" s="1"/>
  <c r="F45" i="6"/>
  <c r="E45" i="6"/>
  <c r="D45" i="6"/>
  <c r="C45" i="6"/>
  <c r="G43" i="6"/>
  <c r="G44" i="6" s="1"/>
  <c r="G40" i="6"/>
  <c r="F40" i="6"/>
  <c r="E40" i="6"/>
  <c r="D40" i="6"/>
  <c r="C40" i="6"/>
  <c r="G38" i="6"/>
  <c r="G39" i="6" s="1"/>
  <c r="F38" i="6"/>
  <c r="F39" i="6" s="1"/>
  <c r="E38" i="6"/>
  <c r="E39" i="6" s="1"/>
  <c r="D38" i="6"/>
  <c r="D39" i="6" s="1"/>
  <c r="C38" i="6"/>
  <c r="C39" i="6" s="1"/>
  <c r="E35" i="6"/>
  <c r="C33" i="6"/>
  <c r="C34" i="6" s="1"/>
  <c r="G35" i="6"/>
  <c r="F35" i="6"/>
  <c r="D35" i="6"/>
  <c r="C35" i="6"/>
  <c r="G30" i="6"/>
  <c r="F30" i="6"/>
  <c r="E30" i="6"/>
  <c r="D28" i="6"/>
  <c r="D29" i="6" s="1"/>
  <c r="C28" i="6"/>
  <c r="C29" i="6" s="1"/>
  <c r="F28" i="6"/>
  <c r="F29" i="6" s="1"/>
  <c r="E28" i="6"/>
  <c r="E29" i="6" s="1"/>
  <c r="D30" i="6"/>
  <c r="C30" i="6"/>
  <c r="G25" i="6"/>
  <c r="F25" i="6"/>
  <c r="D25" i="6"/>
  <c r="G23" i="6"/>
  <c r="G24" i="6" s="1"/>
  <c r="F23" i="6"/>
  <c r="F24" i="6" s="1"/>
  <c r="E23" i="6"/>
  <c r="E24" i="6" s="1"/>
  <c r="D23" i="6"/>
  <c r="D24" i="6" s="1"/>
  <c r="C23" i="6"/>
  <c r="C24" i="6" s="1"/>
  <c r="E19" i="6"/>
  <c r="D19" i="6"/>
  <c r="E17" i="6"/>
  <c r="D17" i="6"/>
  <c r="G17" i="6"/>
  <c r="G18" i="6" s="1"/>
  <c r="F17" i="6"/>
  <c r="F18" i="6" s="1"/>
  <c r="C19" i="6"/>
  <c r="D6" i="6"/>
  <c r="C16" i="5"/>
  <c r="C38" i="5"/>
  <c r="C39" i="5" s="1"/>
  <c r="C32" i="5"/>
  <c r="C42" i="5"/>
  <c r="D57" i="6" l="1"/>
  <c r="F19" i="6"/>
  <c r="C53" i="6"/>
  <c r="E47" i="6"/>
  <c r="E48" i="6" s="1"/>
  <c r="D53" i="6"/>
  <c r="G19" i="6"/>
  <c r="G28" i="6"/>
  <c r="G29" i="6" s="1"/>
  <c r="D49" i="6"/>
  <c r="F63" i="6"/>
  <c r="E44" i="6"/>
  <c r="D18" i="6"/>
  <c r="E49" i="6"/>
  <c r="C57" i="6"/>
  <c r="G63" i="6"/>
  <c r="E18" i="6"/>
  <c r="C25" i="6"/>
  <c r="E43" i="6"/>
  <c r="G49" i="6"/>
  <c r="E62" i="6"/>
  <c r="E63" i="6" s="1"/>
  <c r="G45" i="6"/>
  <c r="G52" i="6"/>
  <c r="D56" i="6"/>
  <c r="E64" i="6"/>
  <c r="F64" i="6"/>
  <c r="F57" i="6"/>
  <c r="G57" i="6"/>
  <c r="E34" i="6"/>
  <c r="D33" i="6"/>
  <c r="D34" i="6" s="1"/>
  <c r="F33" i="6"/>
  <c r="F34" i="6" s="1"/>
  <c r="C62" i="6"/>
  <c r="C63" i="6" s="1"/>
  <c r="E56" i="6"/>
  <c r="E57" i="6" s="1"/>
  <c r="G64" i="6"/>
  <c r="E33" i="6"/>
  <c r="F56" i="6"/>
  <c r="C43" i="6"/>
  <c r="C44" i="6" s="1"/>
  <c r="G56" i="6"/>
  <c r="C17" i="6"/>
  <c r="C18" i="6" s="1"/>
  <c r="E25" i="6"/>
  <c r="G33" i="6"/>
  <c r="G34" i="6" s="1"/>
  <c r="D43" i="6"/>
  <c r="D44" i="6" s="1"/>
  <c r="F49" i="6"/>
  <c r="D62" i="6"/>
  <c r="D63" i="6" s="1"/>
  <c r="F43" i="6"/>
  <c r="F44" i="6" s="1"/>
  <c r="C16" i="4"/>
  <c r="D7" i="4" s="1"/>
  <c r="E64" i="4"/>
  <c r="C40" i="5" l="1"/>
  <c r="E40" i="5" l="1"/>
  <c r="D40" i="5"/>
  <c r="F38" i="5"/>
  <c r="F39" i="5" s="1"/>
  <c r="E38" i="5"/>
  <c r="E39" i="5" s="1"/>
  <c r="D38" i="5"/>
  <c r="D39" i="5" s="1"/>
  <c r="G40" i="5"/>
  <c r="F40" i="5"/>
  <c r="G61" i="5"/>
  <c r="F61" i="5"/>
  <c r="E61" i="5"/>
  <c r="D61" i="5"/>
  <c r="C61" i="5"/>
  <c r="G55" i="5"/>
  <c r="F55" i="5"/>
  <c r="E55" i="5"/>
  <c r="D55" i="5"/>
  <c r="C55" i="5"/>
  <c r="G50" i="5"/>
  <c r="F50" i="5"/>
  <c r="E50" i="5"/>
  <c r="D50" i="5"/>
  <c r="C50" i="5"/>
  <c r="G46" i="5"/>
  <c r="F46" i="5"/>
  <c r="E46" i="5"/>
  <c r="D46" i="5"/>
  <c r="C46" i="5"/>
  <c r="G42" i="5"/>
  <c r="F42" i="5"/>
  <c r="E42" i="5"/>
  <c r="D42" i="5"/>
  <c r="G32" i="5"/>
  <c r="F32" i="5"/>
  <c r="E32" i="5"/>
  <c r="D32" i="5"/>
  <c r="G27" i="5"/>
  <c r="F27" i="5"/>
  <c r="E27" i="5"/>
  <c r="D27" i="5"/>
  <c r="C27" i="5"/>
  <c r="G22" i="5"/>
  <c r="F22" i="5"/>
  <c r="E22" i="5"/>
  <c r="D22" i="5"/>
  <c r="C22" i="5"/>
  <c r="G16" i="5"/>
  <c r="D16" i="5"/>
  <c r="E16" i="5"/>
  <c r="F16" i="5"/>
  <c r="D64" i="4"/>
  <c r="D63" i="3"/>
  <c r="E63" i="3" s="1"/>
  <c r="D63" i="2"/>
  <c r="E63" i="2" s="1"/>
  <c r="G38" i="5" l="1"/>
  <c r="G39" i="5" s="1"/>
  <c r="C55" i="3"/>
  <c r="D40" i="2"/>
  <c r="G21" i="3"/>
  <c r="G24" i="3" s="1"/>
  <c r="E56" i="4"/>
  <c r="E49" i="2"/>
  <c r="D36" i="3"/>
  <c r="D39" i="3" s="1"/>
  <c r="C21" i="2"/>
  <c r="C44" i="3"/>
  <c r="C47" i="3" s="1"/>
  <c r="E31" i="2"/>
  <c r="D7" i="2"/>
  <c r="D6" i="2" s="1"/>
  <c r="D55" i="3"/>
  <c r="D58" i="3" s="1"/>
  <c r="D22" i="4"/>
  <c r="C32" i="4"/>
  <c r="D41" i="4"/>
  <c r="F50" i="4"/>
  <c r="G21" i="2"/>
  <c r="G40" i="2"/>
  <c r="G15" i="3"/>
  <c r="G18" i="3" s="1"/>
  <c r="E36" i="3"/>
  <c r="E37" i="3" s="1"/>
  <c r="E38" i="3" s="1"/>
  <c r="F44" i="3"/>
  <c r="F47" i="3" s="1"/>
  <c r="E22" i="4"/>
  <c r="F32" i="4"/>
  <c r="G50" i="4"/>
  <c r="G15" i="2"/>
  <c r="C26" i="2"/>
  <c r="F44" i="2"/>
  <c r="E55" i="2"/>
  <c r="C21" i="3"/>
  <c r="C24" i="3" s="1"/>
  <c r="C40" i="3"/>
  <c r="C43" i="3" s="1"/>
  <c r="E49" i="3"/>
  <c r="E50" i="3" s="1"/>
  <c r="E51" i="3" s="1"/>
  <c r="C27" i="4"/>
  <c r="D45" i="4"/>
  <c r="F15" i="2"/>
  <c r="F26" i="2"/>
  <c r="C40" i="2"/>
  <c r="G44" i="2"/>
  <c r="D21" i="3"/>
  <c r="D24" i="3" s="1"/>
  <c r="E31" i="3"/>
  <c r="E32" i="3" s="1"/>
  <c r="E33" i="3" s="1"/>
  <c r="G40" i="3"/>
  <c r="G43" i="3" s="1"/>
  <c r="F49" i="3"/>
  <c r="F50" i="3" s="1"/>
  <c r="F16" i="4"/>
  <c r="G27" i="4"/>
  <c r="F37" i="4"/>
  <c r="G45" i="4"/>
  <c r="F31" i="2"/>
  <c r="D55" i="2"/>
  <c r="F26" i="3"/>
  <c r="F29" i="3" s="1"/>
  <c r="C15" i="3"/>
  <c r="C18" i="3" s="1"/>
  <c r="C45" i="4"/>
  <c r="D36" i="2"/>
  <c r="G26" i="3"/>
  <c r="G29" i="3" s="1"/>
  <c r="E37" i="4"/>
  <c r="D56" i="4"/>
  <c r="E50" i="4"/>
  <c r="F45" i="4"/>
  <c r="G41" i="4"/>
  <c r="C41" i="4"/>
  <c r="D37" i="4"/>
  <c r="E32" i="4"/>
  <c r="F27" i="4"/>
  <c r="G22" i="4"/>
  <c r="C22" i="4"/>
  <c r="G16" i="4"/>
  <c r="G55" i="3"/>
  <c r="G58" i="3" s="1"/>
  <c r="C58" i="3"/>
  <c r="D49" i="3"/>
  <c r="E44" i="3"/>
  <c r="E45" i="3" s="1"/>
  <c r="E46" i="3" s="1"/>
  <c r="F40" i="3"/>
  <c r="G36" i="3"/>
  <c r="G39" i="3" s="1"/>
  <c r="C36" i="3"/>
  <c r="C39" i="3" s="1"/>
  <c r="D31" i="3"/>
  <c r="E26" i="3"/>
  <c r="E27" i="3" s="1"/>
  <c r="E28" i="3" s="1"/>
  <c r="F21" i="3"/>
  <c r="D15" i="3"/>
  <c r="D18" i="3" s="1"/>
  <c r="G55" i="2"/>
  <c r="C55" i="2"/>
  <c r="D49" i="2"/>
  <c r="E44" i="2"/>
  <c r="F40" i="2"/>
  <c r="G36" i="2"/>
  <c r="C36" i="2"/>
  <c r="D31" i="2"/>
  <c r="E26" i="2"/>
  <c r="F21" i="2"/>
  <c r="D15" i="2"/>
  <c r="C15" i="2"/>
  <c r="C56" i="4"/>
  <c r="D50" i="4"/>
  <c r="E45" i="4"/>
  <c r="F41" i="4"/>
  <c r="G37" i="4"/>
  <c r="C37" i="4"/>
  <c r="D32" i="4"/>
  <c r="E27" i="4"/>
  <c r="F22" i="4"/>
  <c r="D16" i="4"/>
  <c r="F55" i="3"/>
  <c r="F56" i="3" s="1"/>
  <c r="G49" i="3"/>
  <c r="G52" i="3" s="1"/>
  <c r="C49" i="3"/>
  <c r="C52" i="3" s="1"/>
  <c r="D44" i="3"/>
  <c r="E40" i="3"/>
  <c r="E41" i="3" s="1"/>
  <c r="E42" i="3" s="1"/>
  <c r="F36" i="3"/>
  <c r="F37" i="3" s="1"/>
  <c r="G31" i="3"/>
  <c r="G34" i="3" s="1"/>
  <c r="C31" i="3"/>
  <c r="C34" i="3" s="1"/>
  <c r="D26" i="3"/>
  <c r="D29" i="3" s="1"/>
  <c r="E21" i="3"/>
  <c r="E22" i="3" s="1"/>
  <c r="E23" i="3" s="1"/>
  <c r="E15" i="3"/>
  <c r="E16" i="3" s="1"/>
  <c r="E17" i="3" s="1"/>
  <c r="F55" i="2"/>
  <c r="G49" i="2"/>
  <c r="C49" i="2"/>
  <c r="D44" i="2"/>
  <c r="E40" i="2"/>
  <c r="F36" i="2"/>
  <c r="G31" i="2"/>
  <c r="C31" i="2"/>
  <c r="D26" i="2"/>
  <c r="E21" i="2"/>
  <c r="E15" i="2"/>
  <c r="G56" i="4"/>
  <c r="D21" i="2"/>
  <c r="G26" i="2"/>
  <c r="E36" i="2"/>
  <c r="C44" i="2"/>
  <c r="F49" i="2"/>
  <c r="F15" i="3"/>
  <c r="F16" i="3" s="1"/>
  <c r="C26" i="3"/>
  <c r="C29" i="3" s="1"/>
  <c r="F31" i="3"/>
  <c r="F32" i="3" s="1"/>
  <c r="D40" i="3"/>
  <c r="D43" i="3" s="1"/>
  <c r="G44" i="3"/>
  <c r="G47" i="3" s="1"/>
  <c r="E55" i="3"/>
  <c r="E56" i="3" s="1"/>
  <c r="E57" i="3" s="1"/>
  <c r="E16" i="4"/>
  <c r="D27" i="4"/>
  <c r="G32" i="4"/>
  <c r="E41" i="4"/>
  <c r="C50" i="4"/>
  <c r="F56" i="4"/>
  <c r="D27" i="3"/>
  <c r="D28" i="3" s="1"/>
  <c r="G22" i="3"/>
  <c r="G23" i="3" s="1"/>
  <c r="C51" i="5" l="1"/>
  <c r="C52" i="5" s="1"/>
  <c r="C53" i="5"/>
  <c r="E23" i="5"/>
  <c r="E24" i="5" s="1"/>
  <c r="E25" i="5"/>
  <c r="G25" i="5"/>
  <c r="G23" i="5"/>
  <c r="G24" i="5" s="1"/>
  <c r="C62" i="5"/>
  <c r="C63" i="5" s="1"/>
  <c r="C64" i="5"/>
  <c r="G45" i="5"/>
  <c r="G43" i="5"/>
  <c r="G44" i="5" s="1"/>
  <c r="F23" i="5"/>
  <c r="F24" i="5" s="1"/>
  <c r="F25" i="5"/>
  <c r="E43" i="5"/>
  <c r="E44" i="5" s="1"/>
  <c r="E45" i="5"/>
  <c r="G58" i="5"/>
  <c r="G56" i="5"/>
  <c r="G57" i="5" s="1"/>
  <c r="C35" i="5"/>
  <c r="C33" i="5"/>
  <c r="E30" i="5"/>
  <c r="E28" i="5"/>
  <c r="E29" i="5" s="1"/>
  <c r="D19" i="5"/>
  <c r="D17" i="5"/>
  <c r="D18" i="5" s="1"/>
  <c r="C49" i="5"/>
  <c r="C47" i="5"/>
  <c r="C48" i="5" s="1"/>
  <c r="F33" i="5"/>
  <c r="F34" i="5" s="1"/>
  <c r="F35" i="5"/>
  <c r="E51" i="5"/>
  <c r="E52" i="5" s="1"/>
  <c r="E53" i="5"/>
  <c r="F19" i="5"/>
  <c r="F17" i="5"/>
  <c r="F18" i="5" s="1"/>
  <c r="E33" i="5"/>
  <c r="E34" i="5" s="1"/>
  <c r="E35" i="5"/>
  <c r="E64" i="5"/>
  <c r="E62" i="5"/>
  <c r="E63" i="5" s="1"/>
  <c r="E47" i="5"/>
  <c r="E48" i="5"/>
  <c r="E49" i="5"/>
  <c r="D45" i="5"/>
  <c r="D43" i="5"/>
  <c r="D44" i="5" s="1"/>
  <c r="G64" i="5"/>
  <c r="G62" i="5"/>
  <c r="G63" i="5"/>
  <c r="C30" i="5"/>
  <c r="C28" i="5"/>
  <c r="C29" i="5" s="1"/>
  <c r="C25" i="5"/>
  <c r="C23" i="5"/>
  <c r="C24" i="5" s="1"/>
  <c r="F45" i="5"/>
  <c r="F43" i="5"/>
  <c r="F44" i="5" s="1"/>
  <c r="D6" i="5"/>
  <c r="C17" i="5"/>
  <c r="C18" i="5" s="1"/>
  <c r="C19" i="5"/>
  <c r="E56" i="5"/>
  <c r="E57" i="5" s="1"/>
  <c r="E58" i="5"/>
  <c r="D51" i="5"/>
  <c r="D52" i="5" s="1"/>
  <c r="D53" i="5"/>
  <c r="D35" i="5"/>
  <c r="D33" i="5"/>
  <c r="D34" i="5" s="1"/>
  <c r="C43" i="5"/>
  <c r="C44" i="5" s="1"/>
  <c r="C45" i="5"/>
  <c r="G53" i="5"/>
  <c r="G51" i="5"/>
  <c r="G52" i="5" s="1"/>
  <c r="F53" i="5"/>
  <c r="F51" i="5"/>
  <c r="F52" i="5" s="1"/>
  <c r="D30" i="5"/>
  <c r="D28" i="5"/>
  <c r="D29" i="5" s="1"/>
  <c r="F28" i="5"/>
  <c r="F29" i="5" s="1"/>
  <c r="F30" i="5"/>
  <c r="F58" i="5"/>
  <c r="F56" i="5"/>
  <c r="F57" i="5" s="1"/>
  <c r="D62" i="5"/>
  <c r="D63" i="5" s="1"/>
  <c r="D64" i="5"/>
  <c r="D47" i="5"/>
  <c r="D48" i="5" s="1"/>
  <c r="D49" i="5"/>
  <c r="G49" i="5"/>
  <c r="G47" i="5"/>
  <c r="G48" i="5" s="1"/>
  <c r="D25" i="5"/>
  <c r="D23" i="5"/>
  <c r="D24" i="5" s="1"/>
  <c r="F64" i="5"/>
  <c r="F62" i="5"/>
  <c r="F63" i="5" s="1"/>
  <c r="C58" i="5"/>
  <c r="C56" i="5"/>
  <c r="C57" i="5" s="1"/>
  <c r="G35" i="5"/>
  <c r="G33" i="5"/>
  <c r="G34" i="5" s="1"/>
  <c r="G30" i="5"/>
  <c r="G28" i="5"/>
  <c r="G29" i="5" s="1"/>
  <c r="D58" i="5"/>
  <c r="D56" i="5"/>
  <c r="D57" i="5" s="1"/>
  <c r="E17" i="5"/>
  <c r="E18" i="5" s="1"/>
  <c r="E19" i="5"/>
  <c r="F49" i="5"/>
  <c r="F47" i="5"/>
  <c r="F48" i="5" s="1"/>
  <c r="G19" i="5"/>
  <c r="G17" i="5"/>
  <c r="G18" i="5" s="1"/>
  <c r="F45" i="3"/>
  <c r="F46" i="3" s="1"/>
  <c r="F51" i="3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6" i="4"/>
  <c r="E18" i="3"/>
  <c r="G32" i="3"/>
  <c r="G33" i="3" s="1"/>
  <c r="C50" i="3"/>
  <c r="C51" i="3" s="1"/>
  <c r="D7" i="3"/>
  <c r="D6" i="3" s="1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30" i="4"/>
  <c r="G28" i="4"/>
  <c r="G29" i="4" s="1"/>
  <c r="G48" i="4"/>
  <c r="G46" i="4"/>
  <c r="G47" i="4" s="1"/>
  <c r="E33" i="4"/>
  <c r="E34" i="4" s="1"/>
  <c r="E35" i="4"/>
  <c r="E51" i="4"/>
  <c r="E52" i="4" s="1"/>
  <c r="E53" i="4"/>
  <c r="F35" i="4"/>
  <c r="F33" i="4"/>
  <c r="F34" i="4" s="1"/>
  <c r="C25" i="4"/>
  <c r="C23" i="4"/>
  <c r="C24" i="4" s="1"/>
  <c r="C44" i="4"/>
  <c r="C42" i="4"/>
  <c r="C43" i="4" s="1"/>
  <c r="D17" i="4"/>
  <c r="D18" i="4" s="1"/>
  <c r="D19" i="4"/>
  <c r="E38" i="4"/>
  <c r="E39" i="4" s="1"/>
  <c r="E40" i="4"/>
  <c r="F19" i="4"/>
  <c r="F17" i="4"/>
  <c r="F18" i="4" s="1"/>
  <c r="F40" i="4"/>
  <c r="F38" i="4"/>
  <c r="F39" i="4" s="1"/>
  <c r="F59" i="4"/>
  <c r="F57" i="4"/>
  <c r="F58" i="4" s="1"/>
  <c r="D51" i="4"/>
  <c r="D52" i="4" s="1"/>
  <c r="D53" i="4"/>
  <c r="G25" i="4"/>
  <c r="G23" i="4"/>
  <c r="G24" i="4" s="1"/>
  <c r="G35" i="4"/>
  <c r="G33" i="4"/>
  <c r="G34" i="4" s="1"/>
  <c r="G44" i="4"/>
  <c r="G42" i="4"/>
  <c r="G43" i="4" s="1"/>
  <c r="G53" i="4"/>
  <c r="G51" i="4"/>
  <c r="G52" i="4" s="1"/>
  <c r="D28" i="4"/>
  <c r="D29" i="4" s="1"/>
  <c r="D30" i="4"/>
  <c r="E23" i="4"/>
  <c r="E24" i="4" s="1"/>
  <c r="E25" i="4"/>
  <c r="E42" i="4"/>
  <c r="E43" i="4" s="1"/>
  <c r="E44" i="4"/>
  <c r="D23" i="4"/>
  <c r="D24" i="4" s="1"/>
  <c r="D25" i="4"/>
  <c r="F25" i="4"/>
  <c r="F23" i="4"/>
  <c r="F24" i="4" s="1"/>
  <c r="F44" i="4"/>
  <c r="F42" i="4"/>
  <c r="F43" i="4" s="1"/>
  <c r="G19" i="4"/>
  <c r="G17" i="4"/>
  <c r="G18" i="4" s="1"/>
  <c r="G40" i="4"/>
  <c r="G38" i="4"/>
  <c r="G39" i="4" s="1"/>
  <c r="G59" i="4"/>
  <c r="G57" i="4"/>
  <c r="G58" i="4" s="1"/>
  <c r="D46" i="4"/>
  <c r="D47" i="4" s="1"/>
  <c r="D48" i="4"/>
  <c r="D57" i="4"/>
  <c r="D58" i="4" s="1"/>
  <c r="D59" i="4"/>
  <c r="F53" i="4"/>
  <c r="F51" i="4"/>
  <c r="F52" i="4" s="1"/>
  <c r="D42" i="4"/>
  <c r="D43" i="4" s="1"/>
  <c r="D44" i="4"/>
  <c r="C35" i="4"/>
  <c r="C33" i="4"/>
  <c r="C34" i="4" s="1"/>
  <c r="C53" i="4"/>
  <c r="C51" i="4"/>
  <c r="C52" i="4" s="1"/>
  <c r="E17" i="4"/>
  <c r="E18" i="4" s="1"/>
  <c r="E19" i="4"/>
  <c r="E57" i="4"/>
  <c r="E58" i="4" s="1"/>
  <c r="E59" i="4"/>
  <c r="C19" i="4"/>
  <c r="C17" i="4"/>
  <c r="C18" i="4" s="1"/>
  <c r="C30" i="4"/>
  <c r="C28" i="4"/>
  <c r="C29" i="4" s="1"/>
  <c r="C40" i="4"/>
  <c r="C38" i="4"/>
  <c r="C39" i="4" s="1"/>
  <c r="C48" i="4"/>
  <c r="C46" i="4"/>
  <c r="C47" i="4" s="1"/>
  <c r="C59" i="4"/>
  <c r="C57" i="4"/>
  <c r="C58" i="4" s="1"/>
  <c r="D38" i="4"/>
  <c r="D39" i="4" s="1"/>
  <c r="D40" i="4"/>
  <c r="E28" i="4"/>
  <c r="E29" i="4" s="1"/>
  <c r="E30" i="4"/>
  <c r="E46" i="4"/>
  <c r="E47" i="4" s="1"/>
  <c r="E48" i="4"/>
  <c r="D33" i="4"/>
  <c r="D34" i="4" s="1"/>
  <c r="D35" i="4"/>
  <c r="F30" i="4"/>
  <c r="F28" i="4"/>
  <c r="F29" i="4" s="1"/>
  <c r="F48" i="4"/>
  <c r="F46" i="4"/>
  <c r="F47" i="4" s="1"/>
  <c r="C34" i="5" l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C37" i="1"/>
  <c r="G36" i="1"/>
  <c r="G37" i="1" s="1"/>
  <c r="F36" i="1"/>
  <c r="F37" i="1" s="1"/>
  <c r="E36" i="1"/>
  <c r="E37" i="1" s="1"/>
  <c r="D36" i="1"/>
  <c r="D37" i="1" s="1"/>
  <c r="C36" i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<sst xmlns="http://schemas.openxmlformats.org/spreadsheetml/2006/main" count="928" uniqueCount="100">
  <si>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</si>
  <si>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</si>
  <si>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</si>
  <si>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</si>
  <si>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</si>
  <si>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</si>
  <si>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</si>
  <si>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</si>
  <si>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</si>
  <si>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</si>
  <si>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</si>
  <si>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</si>
  <si>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</si>
  <si>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</si>
  <si>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</si>
  <si>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</si>
  <si>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</si>
  <si>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</si>
  <si>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</si>
  <si>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</si>
  <si>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</si>
  <si>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</si>
  <si>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</si>
  <si>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</si>
  <si>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</si>
  <si>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</si>
  <si>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</si>
  <si>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</si>
  <si>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</si>
  <si>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</si>
  <si>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</si>
  <si>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</si>
  <si>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</si>
  <si>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</si>
  <si>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</si>
  <si>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</si>
  <si>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</si>
  <si>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</si>
  <si>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</si>
  <si>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</si>
  <si>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</si>
  <si>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</si>
  <si>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</si>
  <si>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</si>
  <si>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</si>
  <si>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</si>
  <si>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</si>
  <si>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</si>
  <si>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</si>
  <si>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</si>
  <si>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</si>
  <si>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</si>
  <si>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</si>
  <si>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</si>
  <si>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</si>
  <si>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</si>
  <si>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</si>
  <si>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</si>
  <si>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</si>
  <si>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</si>
  <si>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</si>
  <si>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</si>
  <si>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</si>
  <si>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</si>
  <si>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</si>
  <si>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</si>
  <si>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</si>
  <si>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</si>
  <si>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</si>
  <si>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</si>
  <si>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</si>
  <si>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</si>
  <si>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</si>
  <si>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</si>
  <si>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</si>
  <si>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</si>
  <si>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</si>
  <si>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</si>
  <si>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</si>
  <si>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</si>
  <si>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</si>
  <si>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</si>
  <si>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Eventuelle personlige tillæg skal også reguleres pr. 1. okt. 2020:</t>
  </si>
  <si>
    <t>Lønregulering:</t>
  </si>
  <si>
    <t>Aftalte reguleringer OK21 (1. oktober 2021):</t>
  </si>
  <si>
    <t>Løn gældende pr. 1. oktober 2021</t>
  </si>
  <si>
    <t>Eventuelle personlige tillæg skal også reguleres pr. 1. okt. 2021: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</si>
  <si>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</si>
  <si>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</si>
  <si>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</si>
  <si>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</si>
  <si>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</si>
  <si>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</si>
  <si>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</si>
  <si>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</si>
  <si>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Eventuelle personlige tillæg skal også reguleres pr. 1. juni 2023:</t>
  </si>
  <si>
    <t>Løn gældende pr. 1. juni 2023</t>
  </si>
  <si>
    <t>Aftalte reguleringer juni 24 (1. juni 2024):</t>
  </si>
  <si>
    <t>Løn gældende pr. 1. juni 2024</t>
  </si>
  <si>
    <t>Eventuelle personlige tillæg skal også reguleres pr. 1. juni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</si>
</sst>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%"/>
    <numFmt numFmtId="168" formatCode="0.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9" fontId="6" fillId="0" borderId="0" xfId="2" applyFont="1"/>
    <xf numFmtId="167" fontId="6" fillId="0" borderId="0" xfId="2" applyNumberFormat="1" applyFont="1"/>
    <xf numFmtId="2" fontId="6" fillId="0" borderId="0" xfId="2" applyNumberFormat="1" applyFont="1"/>
    <xf numFmtId="3" fontId="8" fillId="0" borderId="0" xfId="0" applyNumberFormat="1" applyFont="1"/>
    <xf numFmtId="3" fontId="6" fillId="0" borderId="0" xfId="0" applyNumberFormat="1" applyFont="1"/>
    <xf numFmtId="44" fontId="6" fillId="0" borderId="0" xfId="3" applyFont="1"/>
    <xf numFmtId="164" fontId="6" fillId="0" borderId="0" xfId="1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/>
    <xf numFmtId="4" fontId="3" fillId="2" borderId="4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64" fontId="6" fillId="0" borderId="10" xfId="1" applyFont="1" applyFill="1" applyBorder="1"/>
    <xf numFmtId="168" fontId="6" fillId="0" borderId="0" xfId="2" applyNumberFormat="1" applyFont="1"/>
    <xf numFmtId="10" fontId="6" fillId="0" borderId="13" xfId="2" applyNumberFormat="1" applyFont="1" applyBorder="1" applyAlignment="1">
      <alignment horizontal="center" wrapText="1"/>
    </xf>
    <xf numFmtId="10" fontId="6" fillId="0" borderId="5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2" xfId="2" applyNumberFormat="1" applyFont="1" applyBorder="1" applyAlignment="1">
      <alignment horizontal="center" wrapText="1"/>
    </xf>
    <xf numFmtId="10" fontId="6" fillId="0" borderId="8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11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topLeftCell="A28" workbookViewId="0">
      <selection activeCell="E9" sqref="E9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1.28515625" style="12" bestFit="1" customWidth="1"/>
    <col min="4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68</v>
      </c>
    </row>
    <row r="3" spans="1:15" x14ac:dyDescent="0.2">
      <c r="F3" s="2"/>
    </row>
    <row r="4" spans="1:15" x14ac:dyDescent="0.2">
      <c r="A4" s="12" t="s">
        <v>1</v>
      </c>
      <c r="D4" s="13">
        <v>5.5E-2</v>
      </c>
      <c r="I4" s="14"/>
    </row>
    <row r="5" spans="1:15" x14ac:dyDescent="0.2">
      <c r="A5" s="12" t="s">
        <v>2</v>
      </c>
      <c r="D5" s="13">
        <v>0.11</v>
      </c>
    </row>
    <row r="7" spans="1:15" x14ac:dyDescent="0.2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">
      <c r="A8" s="2"/>
      <c r="B8" s="2"/>
      <c r="C8" s="2"/>
      <c r="D8" s="2"/>
      <c r="E8" s="2"/>
      <c r="F8" s="2"/>
      <c r="G8" s="2"/>
    </row>
    <row r="9" spans="1:15" x14ac:dyDescent="0.2">
      <c r="A9" s="2"/>
      <c r="B9" s="1" t="s">
        <v>9</v>
      </c>
      <c r="C9" s="2"/>
      <c r="D9" s="2"/>
      <c r="E9" s="2"/>
      <c r="F9" s="2"/>
      <c r="G9" s="2"/>
    </row>
    <row r="10" spans="1:15" x14ac:dyDescent="0.2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x14ac:dyDescent="0.2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x14ac:dyDescent="0.2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">
      <c r="A43" s="2" t="s">
        <v>28</v>
      </c>
      <c r="B43" s="2"/>
      <c r="C43" s="10"/>
      <c r="D43" s="14"/>
      <c r="E43" s="14"/>
      <c r="F43" s="14"/>
      <c r="G43" s="14"/>
    </row>
    <row r="44" spans="1:15" x14ac:dyDescent="0.2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x14ac:dyDescent="0.2">
      <c r="A48" s="2"/>
      <c r="B48" s="1"/>
      <c r="C48" s="2"/>
      <c r="D48" s="2"/>
      <c r="E48" s="2"/>
      <c r="F48" s="2"/>
      <c r="G48" s="2"/>
    </row>
    <row r="49" spans="1:15" x14ac:dyDescent="0.2">
      <c r="A49" s="2"/>
      <c r="B49" s="1" t="s">
        <v>67</v>
      </c>
      <c r="C49" s="2"/>
      <c r="D49" s="2"/>
      <c r="E49" s="2"/>
      <c r="F49" s="2"/>
      <c r="G49" s="2"/>
    </row>
    <row r="50" spans="1:15" x14ac:dyDescent="0.2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6" workbookViewId="0">
      <selection activeCell="A63" sqref="A63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3.42578125" style="12" customWidth="1"/>
    <col min="4" max="4" width="12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71</v>
      </c>
    </row>
    <row r="3" spans="1:15" x14ac:dyDescent="0.2">
      <c r="F3" s="2"/>
    </row>
    <row r="4" spans="1:15" ht="13.5" thickBot="1" x14ac:dyDescent="0.25">
      <c r="A4" s="22" t="s">
        <v>77</v>
      </c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21">
        <f>+E63</f>
        <v>2.0299999999999999E-2</v>
      </c>
      <c r="F7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C14" s="2"/>
      <c r="D14" s="2"/>
      <c r="E14" s="2"/>
      <c r="F14" s="2"/>
      <c r="G14" s="2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">
      <c r="A59" s="2" t="s">
        <v>28</v>
      </c>
      <c r="E59" s="9"/>
      <c r="O59" s="2"/>
    </row>
    <row r="60" spans="1:15" x14ac:dyDescent="0.2">
      <c r="C60" s="17"/>
      <c r="D60" s="17"/>
      <c r="E60" s="17"/>
      <c r="F60" s="17"/>
      <c r="G60" s="17"/>
    </row>
    <row r="61" spans="1:15" x14ac:dyDescent="0.2">
      <c r="A61" s="22" t="s">
        <v>70</v>
      </c>
      <c r="D61" s="14">
        <v>2.2999999999999998</v>
      </c>
      <c r="F61" s="2"/>
    </row>
    <row r="62" spans="1:15" x14ac:dyDescent="0.2">
      <c r="A62" s="12" t="s">
        <v>81</v>
      </c>
      <c r="D62" s="14">
        <v>-0.27</v>
      </c>
      <c r="F62" s="2"/>
    </row>
    <row r="63" spans="1:15" x14ac:dyDescent="0.2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">
      <c r="C64" s="17"/>
      <c r="D64" s="17"/>
      <c r="E64" s="17"/>
      <c r="F64" s="17"/>
      <c r="G64" s="17"/>
    </row>
    <row r="65" spans="3:7" x14ac:dyDescent="0.2">
      <c r="C65" s="17"/>
      <c r="D65" s="17"/>
      <c r="E65" s="17"/>
      <c r="F65" s="17"/>
      <c r="G65" s="17"/>
    </row>
    <row r="66" spans="3:7" x14ac:dyDescent="0.2">
      <c r="C66" s="17"/>
      <c r="D66" s="17"/>
      <c r="E66" s="17"/>
      <c r="F66" s="17"/>
      <c r="G66" s="17"/>
    </row>
    <row r="67" spans="3:7" x14ac:dyDescent="0.2">
      <c r="C67" s="17"/>
      <c r="D67" s="17"/>
      <c r="E67" s="17"/>
      <c r="F67" s="17"/>
      <c r="G67" s="17"/>
    </row>
    <row r="68" spans="3:7" x14ac:dyDescent="0.2">
      <c r="C68" s="17"/>
      <c r="D68" s="17"/>
      <c r="E68" s="17"/>
      <c r="F68" s="17"/>
      <c r="G68" s="17"/>
    </row>
    <row r="69" spans="3:7" x14ac:dyDescent="0.2">
      <c r="C69" s="17"/>
      <c r="D69" s="17"/>
      <c r="E69" s="17"/>
      <c r="F69" s="17"/>
      <c r="G69" s="17"/>
    </row>
    <row r="70" spans="3:7" x14ac:dyDescent="0.2">
      <c r="C70" s="17"/>
      <c r="D70" s="17"/>
      <c r="E70" s="17"/>
      <c r="F70" s="17"/>
      <c r="G70" s="17"/>
    </row>
    <row r="71" spans="3:7" x14ac:dyDescent="0.2">
      <c r="C71" s="17"/>
      <c r="D71" s="17"/>
      <c r="E71" s="17"/>
      <c r="F71" s="17"/>
      <c r="G71" s="17"/>
    </row>
    <row r="72" spans="3:7" x14ac:dyDescent="0.2">
      <c r="C72" s="17"/>
      <c r="D72" s="17"/>
      <c r="E72" s="17"/>
      <c r="F72" s="17"/>
      <c r="G72" s="17"/>
    </row>
    <row r="73" spans="3:7" x14ac:dyDescent="0.2">
      <c r="C73" s="17"/>
      <c r="D73" s="17"/>
      <c r="E73" s="17"/>
      <c r="F73" s="17"/>
      <c r="G73" s="17"/>
    </row>
    <row r="74" spans="3:7" x14ac:dyDescent="0.2">
      <c r="C74" s="17"/>
      <c r="D74" s="17"/>
      <c r="E74" s="17"/>
      <c r="F74" s="17"/>
      <c r="G74" s="17"/>
    </row>
    <row r="75" spans="3:7" x14ac:dyDescent="0.2">
      <c r="C75" s="17"/>
      <c r="D75" s="17"/>
      <c r="E75" s="17"/>
      <c r="F75" s="17"/>
      <c r="G75" s="17"/>
    </row>
    <row r="76" spans="3:7" x14ac:dyDescent="0.2">
      <c r="C76" s="17"/>
      <c r="D76" s="17"/>
      <c r="E76" s="17"/>
      <c r="F76" s="17"/>
      <c r="G76" s="17"/>
    </row>
    <row r="77" spans="3:7" x14ac:dyDescent="0.2">
      <c r="C77" s="17"/>
      <c r="D77" s="17"/>
      <c r="E77" s="17"/>
      <c r="F77" s="17"/>
      <c r="G77" s="17"/>
    </row>
    <row r="78" spans="3:7" x14ac:dyDescent="0.2">
      <c r="C78" s="17"/>
      <c r="D78" s="17"/>
      <c r="E78" s="17"/>
      <c r="F78" s="17"/>
      <c r="G78" s="17"/>
    </row>
    <row r="79" spans="3:7" x14ac:dyDescent="0.2">
      <c r="C79" s="17"/>
      <c r="D79" s="17"/>
      <c r="E79" s="17"/>
      <c r="F79" s="17"/>
      <c r="G79" s="17"/>
    </row>
    <row r="80" spans="3:7" x14ac:dyDescent="0.2">
      <c r="C80" s="17"/>
      <c r="D80" s="17"/>
      <c r="E80" s="17"/>
      <c r="F80" s="17"/>
      <c r="G80" s="17"/>
    </row>
    <row r="81" spans="3:7" x14ac:dyDescent="0.2">
      <c r="C81" s="17"/>
      <c r="D81" s="17"/>
      <c r="E81" s="17"/>
      <c r="F81" s="17"/>
      <c r="G81" s="17"/>
    </row>
    <row r="82" spans="3:7" x14ac:dyDescent="0.2">
      <c r="C82" s="17"/>
      <c r="D82" s="17"/>
      <c r="E82" s="17"/>
      <c r="F82" s="17"/>
      <c r="G82" s="17"/>
    </row>
    <row r="83" spans="3:7" x14ac:dyDescent="0.2">
      <c r="C83" s="17"/>
      <c r="D83" s="17"/>
      <c r="E83" s="17"/>
      <c r="F83" s="17"/>
      <c r="G83" s="17"/>
    </row>
    <row r="84" spans="3:7" x14ac:dyDescent="0.2">
      <c r="C84" s="17"/>
      <c r="D84" s="17"/>
      <c r="E84" s="17"/>
      <c r="F84" s="17"/>
      <c r="G84" s="17"/>
    </row>
    <row r="85" spans="3:7" x14ac:dyDescent="0.2">
      <c r="C85" s="17"/>
      <c r="D85" s="17"/>
      <c r="E85" s="17"/>
      <c r="F85" s="17"/>
      <c r="G85" s="17"/>
    </row>
    <row r="86" spans="3:7" x14ac:dyDescent="0.2">
      <c r="C86" s="17"/>
      <c r="D86" s="17"/>
      <c r="E86" s="17"/>
      <c r="F86" s="17"/>
      <c r="G86" s="17"/>
    </row>
    <row r="87" spans="3:7" x14ac:dyDescent="0.2">
      <c r="C87" s="17"/>
      <c r="D87" s="17"/>
      <c r="E87" s="17"/>
      <c r="F87" s="17"/>
      <c r="G87" s="17"/>
    </row>
    <row r="88" spans="3:7" x14ac:dyDescent="0.2">
      <c r="C88" s="17"/>
      <c r="D88" s="17"/>
      <c r="E88" s="17"/>
      <c r="F88" s="17"/>
      <c r="G88" s="17"/>
    </row>
    <row r="89" spans="3:7" x14ac:dyDescent="0.2">
      <c r="C89" s="17"/>
      <c r="D89" s="17"/>
      <c r="E89" s="17"/>
      <c r="F89" s="17"/>
      <c r="G89" s="17"/>
    </row>
    <row r="90" spans="3:7" x14ac:dyDescent="0.2">
      <c r="C90" s="17"/>
      <c r="D90" s="17"/>
      <c r="E90" s="17"/>
      <c r="F90" s="17"/>
      <c r="G90" s="17"/>
    </row>
    <row r="91" spans="3:7" x14ac:dyDescent="0.2">
      <c r="C91" s="17"/>
      <c r="D91" s="17"/>
      <c r="E91" s="17"/>
      <c r="F91" s="17"/>
      <c r="G91" s="17"/>
    </row>
    <row r="92" spans="3:7" x14ac:dyDescent="0.2">
      <c r="C92" s="17"/>
      <c r="D92" s="17"/>
      <c r="E92" s="17"/>
      <c r="F92" s="17"/>
      <c r="G92" s="17"/>
    </row>
    <row r="93" spans="3:7" x14ac:dyDescent="0.2">
      <c r="C93" s="17"/>
      <c r="D93" s="17"/>
      <c r="E93" s="17"/>
      <c r="F93" s="17"/>
      <c r="G93" s="17"/>
    </row>
    <row r="94" spans="3:7" x14ac:dyDescent="0.2">
      <c r="C94" s="17"/>
      <c r="D94" s="17"/>
      <c r="E94" s="17"/>
      <c r="F94" s="17"/>
      <c r="G94" s="17"/>
    </row>
    <row r="95" spans="3:7" x14ac:dyDescent="0.2">
      <c r="C95" s="17"/>
      <c r="D95" s="17"/>
      <c r="E95" s="17"/>
      <c r="F95" s="17"/>
      <c r="G95" s="17"/>
    </row>
    <row r="96" spans="3:7" x14ac:dyDescent="0.2">
      <c r="C96" s="17"/>
      <c r="D96" s="17"/>
      <c r="E96" s="17"/>
      <c r="F96" s="17"/>
      <c r="G96" s="17"/>
    </row>
    <row r="97" spans="3:7" x14ac:dyDescent="0.2">
      <c r="C97" s="17"/>
      <c r="D97" s="17"/>
      <c r="E97" s="17"/>
      <c r="F97" s="17"/>
      <c r="G97" s="17"/>
    </row>
    <row r="98" spans="3:7" x14ac:dyDescent="0.2">
      <c r="C98" s="17"/>
      <c r="D98" s="17"/>
      <c r="E98" s="17"/>
      <c r="F98" s="17"/>
      <c r="G98" s="17"/>
    </row>
    <row r="99" spans="3:7" x14ac:dyDescent="0.2">
      <c r="C99" s="17"/>
      <c r="D99" s="17"/>
      <c r="E99" s="17"/>
      <c r="F99" s="17"/>
      <c r="G99" s="17"/>
    </row>
    <row r="100" spans="3:7" x14ac:dyDescent="0.2">
      <c r="C100" s="17"/>
      <c r="D100" s="17"/>
      <c r="E100" s="17"/>
      <c r="F100" s="17"/>
      <c r="G100" s="17"/>
    </row>
    <row r="101" spans="3:7" x14ac:dyDescent="0.2">
      <c r="C101" s="17"/>
      <c r="D101" s="17"/>
      <c r="E101" s="17"/>
      <c r="F101" s="17"/>
      <c r="G101" s="17"/>
    </row>
    <row r="102" spans="3:7" x14ac:dyDescent="0.2">
      <c r="C102" s="17"/>
      <c r="D102" s="17"/>
      <c r="E102" s="17"/>
      <c r="F102" s="17"/>
      <c r="G102" s="17"/>
    </row>
    <row r="103" spans="3:7" x14ac:dyDescent="0.2">
      <c r="C103" s="17"/>
      <c r="D103" s="17"/>
      <c r="E103" s="17"/>
      <c r="F103" s="17"/>
      <c r="G103" s="17"/>
    </row>
    <row r="104" spans="3:7" x14ac:dyDescent="0.2">
      <c r="C104" s="17"/>
      <c r="D104" s="17"/>
      <c r="E104" s="17"/>
      <c r="F104" s="17"/>
      <c r="G104" s="17"/>
    </row>
    <row r="105" spans="3:7" x14ac:dyDescent="0.2">
      <c r="C105" s="17"/>
      <c r="D105" s="17"/>
      <c r="E105" s="17"/>
      <c r="F105" s="17"/>
      <c r="G105" s="17"/>
    </row>
    <row r="106" spans="3:7" x14ac:dyDescent="0.2">
      <c r="C106" s="17"/>
      <c r="D106" s="17"/>
      <c r="E106" s="17"/>
      <c r="F106" s="17"/>
      <c r="G106" s="17"/>
    </row>
    <row r="107" spans="3:7" x14ac:dyDescent="0.2">
      <c r="C107" s="17"/>
      <c r="D107" s="17"/>
      <c r="E107" s="17"/>
      <c r="F107" s="17"/>
      <c r="G107" s="17"/>
    </row>
    <row r="108" spans="3:7" x14ac:dyDescent="0.2">
      <c r="C108" s="17"/>
      <c r="D108" s="17"/>
      <c r="E108" s="17"/>
      <c r="F108" s="17"/>
      <c r="G108" s="17"/>
    </row>
    <row r="109" spans="3:7" x14ac:dyDescent="0.2">
      <c r="C109" s="17"/>
      <c r="D109" s="17"/>
      <c r="E109" s="17"/>
      <c r="F109" s="17"/>
      <c r="G109" s="17"/>
    </row>
    <row r="110" spans="3:7" x14ac:dyDescent="0.2">
      <c r="C110" s="17"/>
      <c r="D110" s="17"/>
      <c r="E110" s="17"/>
      <c r="F110" s="17"/>
      <c r="G110" s="17"/>
    </row>
    <row r="111" spans="3:7" x14ac:dyDescent="0.2">
      <c r="C111" s="17"/>
      <c r="D111" s="17"/>
      <c r="E111" s="17"/>
      <c r="F111" s="17"/>
      <c r="G111" s="17"/>
    </row>
    <row r="112" spans="3:7" x14ac:dyDescent="0.2">
      <c r="C112" s="17"/>
      <c r="D112" s="17"/>
      <c r="E112" s="17"/>
      <c r="F112" s="17"/>
      <c r="G112" s="17"/>
    </row>
    <row r="113" spans="3:7" x14ac:dyDescent="0.2">
      <c r="C113" s="17"/>
      <c r="D113" s="17"/>
      <c r="E113" s="17"/>
      <c r="F113" s="17"/>
      <c r="G113" s="17"/>
    </row>
    <row r="114" spans="3:7" x14ac:dyDescent="0.2">
      <c r="C114" s="17"/>
      <c r="D114" s="17"/>
      <c r="E114" s="17"/>
      <c r="F114" s="17"/>
      <c r="G114" s="17"/>
    </row>
    <row r="115" spans="3:7" x14ac:dyDescent="0.2">
      <c r="C115" s="17"/>
      <c r="D115" s="17"/>
      <c r="E115" s="17"/>
      <c r="F115" s="17"/>
      <c r="G115" s="17"/>
    </row>
    <row r="116" spans="3:7" x14ac:dyDescent="0.2">
      <c r="C116" s="17"/>
      <c r="D116" s="17"/>
      <c r="E116" s="17"/>
      <c r="F116" s="17"/>
      <c r="G116" s="17"/>
    </row>
    <row r="117" spans="3:7" x14ac:dyDescent="0.2">
      <c r="C117" s="17"/>
      <c r="D117" s="17"/>
      <c r="E117" s="17"/>
      <c r="F117" s="17"/>
      <c r="G117" s="17"/>
    </row>
    <row r="118" spans="3:7" x14ac:dyDescent="0.2">
      <c r="C118" s="17"/>
      <c r="D118" s="17"/>
      <c r="E118" s="17"/>
      <c r="F118" s="17"/>
      <c r="G118" s="17"/>
    </row>
    <row r="119" spans="3:7" x14ac:dyDescent="0.2">
      <c r="C119" s="17"/>
      <c r="D119" s="17"/>
      <c r="E119" s="17"/>
      <c r="F119" s="17"/>
      <c r="G119" s="17"/>
    </row>
    <row r="120" spans="3:7" x14ac:dyDescent="0.2">
      <c r="C120" s="17"/>
      <c r="D120" s="17"/>
      <c r="E120" s="17"/>
      <c r="F120" s="17"/>
      <c r="G120" s="17"/>
    </row>
    <row r="121" spans="3:7" x14ac:dyDescent="0.2">
      <c r="C121" s="17"/>
      <c r="D121" s="17"/>
      <c r="E121" s="17"/>
      <c r="F121" s="17"/>
      <c r="G121" s="17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7"/>
      <c r="D123" s="17"/>
      <c r="E123" s="17"/>
      <c r="F123" s="17"/>
      <c r="G123" s="17"/>
    </row>
    <row r="124" spans="3:7" x14ac:dyDescent="0.2">
      <c r="C124" s="17"/>
      <c r="D124" s="17"/>
      <c r="E124" s="17"/>
      <c r="F124" s="17"/>
      <c r="G124" s="17"/>
    </row>
    <row r="125" spans="3:7" x14ac:dyDescent="0.2">
      <c r="C125" s="17"/>
      <c r="D125" s="17"/>
      <c r="E125" s="17"/>
      <c r="F125" s="17"/>
      <c r="G125" s="17"/>
    </row>
    <row r="126" spans="3:7" x14ac:dyDescent="0.2">
      <c r="C126" s="17"/>
      <c r="D126" s="17"/>
      <c r="E126" s="17"/>
      <c r="F126" s="17"/>
      <c r="G126" s="17"/>
    </row>
    <row r="127" spans="3:7" x14ac:dyDescent="0.2">
      <c r="C127" s="17"/>
      <c r="D127" s="17"/>
      <c r="E127" s="17"/>
      <c r="F127" s="17"/>
      <c r="G127" s="17"/>
    </row>
    <row r="128" spans="3:7" x14ac:dyDescent="0.2">
      <c r="C128" s="17"/>
      <c r="D128" s="17"/>
      <c r="E128" s="17"/>
      <c r="F128" s="17"/>
      <c r="G128" s="17"/>
    </row>
    <row r="129" spans="3:7" x14ac:dyDescent="0.2">
      <c r="C129" s="17"/>
      <c r="D129" s="17"/>
      <c r="E129" s="17"/>
      <c r="F129" s="17"/>
      <c r="G129" s="17"/>
    </row>
    <row r="130" spans="3:7" x14ac:dyDescent="0.2">
      <c r="C130" s="17"/>
      <c r="D130" s="17"/>
      <c r="E130" s="17"/>
      <c r="F130" s="17"/>
      <c r="G130" s="17"/>
    </row>
    <row r="131" spans="3:7" x14ac:dyDescent="0.2">
      <c r="C131" s="17"/>
      <c r="D131" s="17"/>
      <c r="E131" s="17"/>
      <c r="F131" s="17"/>
      <c r="G131" s="17"/>
    </row>
    <row r="132" spans="3:7" x14ac:dyDescent="0.2">
      <c r="C132" s="17"/>
      <c r="D132" s="17"/>
      <c r="E132" s="17"/>
      <c r="F132" s="17"/>
      <c r="G132" s="17"/>
    </row>
    <row r="133" spans="3:7" x14ac:dyDescent="0.2">
      <c r="C133" s="17"/>
      <c r="D133" s="17"/>
      <c r="E133" s="17"/>
      <c r="F133" s="17"/>
      <c r="G133" s="17"/>
    </row>
    <row r="134" spans="3:7" x14ac:dyDescent="0.2">
      <c r="C134" s="17"/>
      <c r="D134" s="17"/>
      <c r="E134" s="17"/>
      <c r="F134" s="17"/>
      <c r="G134" s="17"/>
    </row>
    <row r="135" spans="3:7" x14ac:dyDescent="0.2">
      <c r="C135" s="17"/>
      <c r="D135" s="17"/>
      <c r="E135" s="17"/>
      <c r="F135" s="17"/>
      <c r="G135" s="17"/>
    </row>
    <row r="136" spans="3:7" x14ac:dyDescent="0.2">
      <c r="C136" s="17"/>
      <c r="D136" s="17"/>
      <c r="E136" s="17"/>
      <c r="F136" s="17"/>
      <c r="G136" s="17"/>
    </row>
    <row r="137" spans="3:7" x14ac:dyDescent="0.2">
      <c r="C137" s="17"/>
      <c r="D137" s="17"/>
      <c r="E137" s="17"/>
      <c r="F137" s="17"/>
      <c r="G137" s="17"/>
    </row>
    <row r="138" spans="3:7" x14ac:dyDescent="0.2">
      <c r="C138" s="17"/>
      <c r="D138" s="17"/>
      <c r="E138" s="17"/>
      <c r="F138" s="17"/>
      <c r="G138" s="17"/>
    </row>
    <row r="139" spans="3:7" x14ac:dyDescent="0.2">
      <c r="C139" s="17"/>
      <c r="D139" s="17"/>
      <c r="E139" s="17"/>
      <c r="F139" s="17"/>
      <c r="G139" s="17"/>
    </row>
    <row r="140" spans="3:7" x14ac:dyDescent="0.2">
      <c r="C140" s="17"/>
      <c r="D140" s="17"/>
      <c r="E140" s="17"/>
      <c r="F140" s="17"/>
      <c r="G140" s="17"/>
    </row>
    <row r="141" spans="3:7" x14ac:dyDescent="0.2">
      <c r="C141" s="17"/>
      <c r="D141" s="17"/>
      <c r="E141" s="17"/>
      <c r="F141" s="17"/>
      <c r="G141" s="17"/>
    </row>
    <row r="142" spans="3:7" x14ac:dyDescent="0.2">
      <c r="C142" s="17"/>
      <c r="D142" s="17"/>
      <c r="E142" s="17"/>
      <c r="F142" s="17"/>
      <c r="G142" s="17"/>
    </row>
    <row r="143" spans="3:7" x14ac:dyDescent="0.2">
      <c r="C143" s="17"/>
      <c r="D143" s="17"/>
      <c r="E143" s="17"/>
      <c r="F143" s="17"/>
      <c r="G143" s="17"/>
    </row>
    <row r="144" spans="3:7" x14ac:dyDescent="0.2">
      <c r="C144" s="17"/>
      <c r="D144" s="17"/>
      <c r="E144" s="17"/>
      <c r="F144" s="17"/>
      <c r="G144" s="17"/>
    </row>
    <row r="145" spans="3:7" x14ac:dyDescent="0.2">
      <c r="C145" s="17"/>
      <c r="D145" s="17"/>
      <c r="E145" s="17"/>
      <c r="F145" s="17"/>
      <c r="G145" s="17"/>
    </row>
    <row r="146" spans="3:7" x14ac:dyDescent="0.2">
      <c r="C146" s="17"/>
      <c r="D146" s="17"/>
      <c r="E146" s="17"/>
      <c r="F146" s="17"/>
      <c r="G146" s="17"/>
    </row>
    <row r="147" spans="3:7" x14ac:dyDescent="0.2">
      <c r="C147" s="17"/>
      <c r="D147" s="17"/>
      <c r="E147" s="17"/>
      <c r="F147" s="17"/>
      <c r="G147" s="17"/>
    </row>
    <row r="148" spans="3:7" x14ac:dyDescent="0.2">
      <c r="C148" s="17"/>
      <c r="D148" s="17"/>
      <c r="E148" s="17"/>
      <c r="F148" s="17"/>
      <c r="G148" s="17"/>
    </row>
    <row r="149" spans="3:7" x14ac:dyDescent="0.2">
      <c r="C149" s="17"/>
      <c r="D149" s="17"/>
      <c r="E149" s="17"/>
      <c r="F149" s="17"/>
      <c r="G149" s="17"/>
    </row>
    <row r="150" spans="3:7" x14ac:dyDescent="0.2">
      <c r="C150" s="17"/>
      <c r="D150" s="17"/>
      <c r="E150" s="17"/>
      <c r="F150" s="17"/>
      <c r="G150" s="17"/>
    </row>
    <row r="151" spans="3:7" x14ac:dyDescent="0.2">
      <c r="C151" s="17"/>
      <c r="D151" s="17"/>
      <c r="E151" s="17"/>
      <c r="F151" s="17"/>
      <c r="G151" s="17"/>
    </row>
    <row r="152" spans="3:7" x14ac:dyDescent="0.2">
      <c r="C152" s="17"/>
      <c r="D152" s="17"/>
      <c r="E152" s="17"/>
      <c r="F152" s="17"/>
      <c r="G152" s="17"/>
    </row>
    <row r="153" spans="3:7" x14ac:dyDescent="0.2">
      <c r="C153" s="17"/>
      <c r="D153" s="17"/>
      <c r="E153" s="17"/>
      <c r="F153" s="17"/>
      <c r="G153" s="17"/>
    </row>
    <row r="154" spans="3:7" x14ac:dyDescent="0.2">
      <c r="C154" s="17"/>
      <c r="D154" s="17"/>
      <c r="E154" s="17"/>
      <c r="F154" s="17"/>
      <c r="G154" s="17"/>
    </row>
    <row r="155" spans="3:7" x14ac:dyDescent="0.2">
      <c r="C155" s="17"/>
      <c r="D155" s="17"/>
      <c r="E155" s="17"/>
      <c r="F155" s="17"/>
      <c r="G155" s="17"/>
    </row>
    <row r="156" spans="3:7" x14ac:dyDescent="0.2">
      <c r="C156" s="17"/>
      <c r="D156" s="17"/>
      <c r="E156" s="17"/>
      <c r="F156" s="17"/>
      <c r="G156" s="17"/>
    </row>
    <row r="157" spans="3:7" x14ac:dyDescent="0.2">
      <c r="C157" s="17"/>
      <c r="D157" s="17"/>
      <c r="E157" s="17"/>
      <c r="F157" s="17"/>
      <c r="G157" s="17"/>
    </row>
    <row r="158" spans="3:7" x14ac:dyDescent="0.2">
      <c r="C158" s="17"/>
      <c r="D158" s="17"/>
      <c r="E158" s="17"/>
      <c r="F158" s="17"/>
      <c r="G158" s="17"/>
    </row>
    <row r="159" spans="3:7" x14ac:dyDescent="0.2">
      <c r="C159" s="17"/>
      <c r="D159" s="17"/>
      <c r="E159" s="17"/>
      <c r="F159" s="17"/>
      <c r="G159" s="17"/>
    </row>
    <row r="160" spans="3:7" x14ac:dyDescent="0.2">
      <c r="C160" s="17"/>
      <c r="D160" s="17"/>
      <c r="E160" s="17"/>
      <c r="F160" s="17"/>
      <c r="G160" s="17"/>
    </row>
    <row r="161" spans="3:7" x14ac:dyDescent="0.2">
      <c r="C161" s="17"/>
      <c r="D161" s="17"/>
      <c r="E161" s="17"/>
      <c r="F161" s="17"/>
      <c r="G161" s="17"/>
    </row>
    <row r="162" spans="3:7" x14ac:dyDescent="0.2">
      <c r="C162" s="17"/>
      <c r="D162" s="17"/>
      <c r="E162" s="17"/>
      <c r="F162" s="17"/>
      <c r="G162" s="17"/>
    </row>
    <row r="163" spans="3:7" x14ac:dyDescent="0.2">
      <c r="C163" s="17"/>
      <c r="D163" s="17"/>
      <c r="E163" s="17"/>
      <c r="F163" s="17"/>
      <c r="G163" s="17"/>
    </row>
    <row r="164" spans="3:7" x14ac:dyDescent="0.2">
      <c r="C164" s="17"/>
      <c r="D164" s="17"/>
      <c r="E164" s="17"/>
      <c r="F164" s="17"/>
      <c r="G164" s="17"/>
    </row>
    <row r="165" spans="3:7" x14ac:dyDescent="0.2">
      <c r="C165" s="17"/>
      <c r="D165" s="17"/>
      <c r="E165" s="17"/>
      <c r="F165" s="17"/>
      <c r="G165" s="17"/>
    </row>
    <row r="166" spans="3:7" x14ac:dyDescent="0.2">
      <c r="C166" s="17"/>
      <c r="D166" s="17"/>
      <c r="E166" s="17"/>
      <c r="F166" s="17"/>
      <c r="G166" s="17"/>
    </row>
    <row r="167" spans="3:7" x14ac:dyDescent="0.2">
      <c r="C167" s="17"/>
      <c r="D167" s="17"/>
      <c r="E167" s="17"/>
      <c r="F167" s="17"/>
      <c r="G167" s="17"/>
    </row>
    <row r="168" spans="3:7" x14ac:dyDescent="0.2">
      <c r="C168" s="17"/>
      <c r="D168" s="17"/>
      <c r="E168" s="17"/>
      <c r="F168" s="17"/>
      <c r="G168" s="17"/>
    </row>
    <row r="169" spans="3:7" x14ac:dyDescent="0.2">
      <c r="C169" s="17"/>
      <c r="D169" s="17"/>
      <c r="E169" s="17"/>
      <c r="F169" s="17"/>
      <c r="G169" s="17"/>
    </row>
    <row r="170" spans="3:7" x14ac:dyDescent="0.2">
      <c r="C170" s="17"/>
      <c r="D170" s="17"/>
      <c r="E170" s="17"/>
      <c r="F170" s="17"/>
      <c r="G170" s="17"/>
    </row>
    <row r="171" spans="3:7" x14ac:dyDescent="0.2">
      <c r="C171" s="17"/>
      <c r="D171" s="17"/>
      <c r="E171" s="17"/>
      <c r="F171" s="17"/>
      <c r="G171" s="17"/>
    </row>
    <row r="172" spans="3:7" x14ac:dyDescent="0.2">
      <c r="C172" s="17"/>
      <c r="D172" s="17"/>
      <c r="E172" s="17"/>
      <c r="F172" s="17"/>
      <c r="G172" s="17"/>
    </row>
    <row r="173" spans="3:7" x14ac:dyDescent="0.2">
      <c r="C173" s="17"/>
      <c r="D173" s="17"/>
      <c r="E173" s="17"/>
      <c r="F173" s="17"/>
      <c r="G173" s="17"/>
    </row>
    <row r="174" spans="3:7" x14ac:dyDescent="0.2">
      <c r="C174" s="17"/>
      <c r="D174" s="17"/>
      <c r="E174" s="17"/>
      <c r="F174" s="17"/>
      <c r="G174" s="17"/>
    </row>
    <row r="175" spans="3:7" x14ac:dyDescent="0.2">
      <c r="C175" s="17"/>
      <c r="D175" s="17"/>
      <c r="E175" s="17"/>
      <c r="F175" s="17"/>
      <c r="G175" s="17"/>
    </row>
    <row r="176" spans="3:7" x14ac:dyDescent="0.2">
      <c r="C176" s="17"/>
      <c r="D176" s="17"/>
      <c r="E176" s="17"/>
      <c r="F176" s="17"/>
      <c r="G176" s="17"/>
    </row>
    <row r="177" spans="3:7" x14ac:dyDescent="0.2">
      <c r="C177" s="17"/>
      <c r="D177" s="17"/>
      <c r="E177" s="17"/>
      <c r="F177" s="17"/>
      <c r="G177" s="17"/>
    </row>
    <row r="178" spans="3:7" x14ac:dyDescent="0.2">
      <c r="C178" s="17"/>
      <c r="D178" s="17"/>
      <c r="E178" s="17"/>
      <c r="F178" s="17"/>
      <c r="G178" s="17"/>
    </row>
    <row r="179" spans="3:7" x14ac:dyDescent="0.2">
      <c r="C179" s="17"/>
      <c r="D179" s="17"/>
      <c r="E179" s="17"/>
      <c r="F179" s="17"/>
      <c r="G179" s="17"/>
    </row>
    <row r="180" spans="3:7" x14ac:dyDescent="0.2">
      <c r="C180" s="17"/>
      <c r="D180" s="17"/>
      <c r="E180" s="17"/>
      <c r="F180" s="17"/>
      <c r="G180" s="17"/>
    </row>
    <row r="181" spans="3:7" x14ac:dyDescent="0.2">
      <c r="C181" s="17"/>
      <c r="D181" s="17"/>
      <c r="E181" s="17"/>
      <c r="F181" s="17"/>
      <c r="G181" s="17"/>
    </row>
    <row r="182" spans="3:7" x14ac:dyDescent="0.2">
      <c r="C182" s="17"/>
      <c r="D182" s="17"/>
      <c r="E182" s="17"/>
      <c r="F182" s="17"/>
      <c r="G182" s="17"/>
    </row>
    <row r="183" spans="3:7" x14ac:dyDescent="0.2">
      <c r="C183" s="17"/>
      <c r="D183" s="17"/>
      <c r="E183" s="17"/>
      <c r="F183" s="17"/>
      <c r="G183" s="17"/>
    </row>
    <row r="184" spans="3:7" x14ac:dyDescent="0.2">
      <c r="C184" s="17"/>
      <c r="D184" s="17"/>
      <c r="E184" s="17"/>
      <c r="F184" s="17"/>
      <c r="G184" s="17"/>
    </row>
    <row r="185" spans="3:7" x14ac:dyDescent="0.2">
      <c r="C185" s="17"/>
      <c r="D185" s="17"/>
      <c r="E185" s="17"/>
      <c r="F185" s="17"/>
      <c r="G185" s="17"/>
    </row>
    <row r="186" spans="3:7" x14ac:dyDescent="0.2">
      <c r="C186" s="17"/>
      <c r="D186" s="17"/>
      <c r="E186" s="17"/>
      <c r="F186" s="17"/>
      <c r="G186" s="17"/>
    </row>
    <row r="187" spans="3:7" x14ac:dyDescent="0.2">
      <c r="C187" s="17"/>
      <c r="D187" s="17"/>
      <c r="E187" s="17"/>
      <c r="F187" s="17"/>
      <c r="G187" s="17"/>
    </row>
    <row r="188" spans="3:7" x14ac:dyDescent="0.2">
      <c r="C188" s="17"/>
      <c r="D188" s="17"/>
      <c r="E188" s="17"/>
      <c r="F188" s="17"/>
      <c r="G188" s="17"/>
    </row>
    <row r="189" spans="3:7" x14ac:dyDescent="0.2">
      <c r="C189" s="17"/>
      <c r="D189" s="17"/>
      <c r="E189" s="17"/>
      <c r="F189" s="17"/>
      <c r="G189" s="17"/>
    </row>
    <row r="190" spans="3:7" x14ac:dyDescent="0.2">
      <c r="C190" s="17"/>
      <c r="D190" s="17"/>
      <c r="E190" s="17"/>
      <c r="F190" s="17"/>
      <c r="G190" s="17"/>
    </row>
    <row r="191" spans="3:7" x14ac:dyDescent="0.2">
      <c r="C191" s="17"/>
      <c r="D191" s="17"/>
      <c r="E191" s="17"/>
      <c r="F191" s="17"/>
      <c r="G191" s="17"/>
    </row>
    <row r="192" spans="3:7" x14ac:dyDescent="0.2">
      <c r="C192" s="17"/>
      <c r="D192" s="17"/>
      <c r="E192" s="17"/>
      <c r="F192" s="17"/>
      <c r="G192" s="17"/>
    </row>
    <row r="193" spans="3:7" x14ac:dyDescent="0.2">
      <c r="C193" s="17"/>
      <c r="D193" s="17"/>
      <c r="E193" s="17"/>
      <c r="F193" s="17"/>
      <c r="G193" s="17"/>
    </row>
    <row r="194" spans="3:7" x14ac:dyDescent="0.2">
      <c r="C194" s="17"/>
      <c r="D194" s="17"/>
      <c r="E194" s="17"/>
      <c r="F194" s="17"/>
      <c r="G194" s="17"/>
    </row>
    <row r="195" spans="3:7" x14ac:dyDescent="0.2">
      <c r="C195" s="17"/>
      <c r="D195" s="17"/>
      <c r="E195" s="17"/>
      <c r="F195" s="17"/>
      <c r="G195" s="17"/>
    </row>
    <row r="196" spans="3:7" x14ac:dyDescent="0.2">
      <c r="C196" s="17"/>
      <c r="D196" s="17"/>
      <c r="E196" s="17"/>
      <c r="F196" s="17"/>
      <c r="G196" s="17"/>
    </row>
    <row r="197" spans="3:7" x14ac:dyDescent="0.2">
      <c r="C197" s="17"/>
      <c r="D197" s="17"/>
      <c r="E197" s="17"/>
      <c r="F197" s="17"/>
      <c r="G197" s="17"/>
    </row>
    <row r="198" spans="3:7" x14ac:dyDescent="0.2">
      <c r="C198" s="17"/>
      <c r="D198" s="17"/>
      <c r="E198" s="17"/>
      <c r="F198" s="17"/>
      <c r="G198" s="17"/>
    </row>
    <row r="199" spans="3:7" x14ac:dyDescent="0.2">
      <c r="C199" s="17"/>
      <c r="D199" s="17"/>
      <c r="E199" s="17"/>
      <c r="F199" s="17"/>
      <c r="G199" s="17"/>
    </row>
    <row r="200" spans="3:7" x14ac:dyDescent="0.2">
      <c r="C200" s="17"/>
      <c r="D200" s="17"/>
      <c r="E200" s="17"/>
      <c r="F200" s="17"/>
      <c r="G200" s="17"/>
    </row>
    <row r="201" spans="3:7" x14ac:dyDescent="0.2">
      <c r="C201" s="17"/>
      <c r="D201" s="17"/>
      <c r="E201" s="17"/>
      <c r="F201" s="17"/>
      <c r="G201" s="17"/>
    </row>
    <row r="202" spans="3:7" x14ac:dyDescent="0.2">
      <c r="C202" s="17"/>
      <c r="D202" s="17"/>
      <c r="E202" s="17"/>
      <c r="F202" s="17"/>
      <c r="G202" s="17"/>
    </row>
    <row r="203" spans="3:7" x14ac:dyDescent="0.2">
      <c r="C203" s="17"/>
      <c r="D203" s="17"/>
      <c r="E203" s="17"/>
      <c r="F203" s="17"/>
      <c r="G203" s="17"/>
    </row>
    <row r="204" spans="3:7" x14ac:dyDescent="0.2">
      <c r="C204" s="17"/>
      <c r="D204" s="17"/>
      <c r="E204" s="17"/>
      <c r="F204" s="17"/>
      <c r="G204" s="17"/>
    </row>
    <row r="205" spans="3:7" x14ac:dyDescent="0.2">
      <c r="C205" s="17"/>
      <c r="D205" s="17"/>
      <c r="E205" s="17"/>
      <c r="F205" s="17"/>
      <c r="G205" s="17"/>
    </row>
    <row r="206" spans="3:7" x14ac:dyDescent="0.2">
      <c r="C206" s="17"/>
      <c r="D206" s="17"/>
      <c r="E206" s="17"/>
      <c r="F206" s="17"/>
      <c r="G206" s="17"/>
    </row>
    <row r="207" spans="3:7" x14ac:dyDescent="0.2">
      <c r="C207" s="17"/>
      <c r="D207" s="17"/>
      <c r="E207" s="17"/>
      <c r="F207" s="17"/>
      <c r="G207" s="17"/>
    </row>
    <row r="208" spans="3:7" x14ac:dyDescent="0.2">
      <c r="C208" s="17"/>
      <c r="D208" s="17"/>
      <c r="E208" s="17"/>
      <c r="F208" s="17"/>
      <c r="G208" s="17"/>
    </row>
    <row r="209" spans="3:7" x14ac:dyDescent="0.2">
      <c r="C209" s="17"/>
      <c r="D209" s="17"/>
      <c r="E209" s="17"/>
      <c r="F209" s="17"/>
      <c r="G209" s="17"/>
    </row>
    <row r="210" spans="3:7" x14ac:dyDescent="0.2">
      <c r="C210" s="17"/>
      <c r="D210" s="17"/>
      <c r="E210" s="17"/>
      <c r="F210" s="17"/>
      <c r="G210" s="17"/>
    </row>
    <row r="211" spans="3:7" x14ac:dyDescent="0.2">
      <c r="C211" s="17"/>
      <c r="D211" s="17"/>
      <c r="E211" s="17"/>
      <c r="F211" s="17"/>
      <c r="G211" s="17"/>
    </row>
    <row r="212" spans="3:7" x14ac:dyDescent="0.2">
      <c r="C212" s="17"/>
      <c r="D212" s="17"/>
      <c r="E212" s="17"/>
      <c r="F212" s="17"/>
      <c r="G212" s="17"/>
    </row>
    <row r="213" spans="3:7" x14ac:dyDescent="0.2">
      <c r="C213" s="17"/>
      <c r="D213" s="17"/>
      <c r="E213" s="17"/>
      <c r="F213" s="17"/>
      <c r="G213" s="17"/>
    </row>
    <row r="214" spans="3:7" x14ac:dyDescent="0.2">
      <c r="C214" s="17"/>
      <c r="D214" s="17"/>
      <c r="E214" s="17"/>
      <c r="F214" s="17"/>
      <c r="G214" s="17"/>
    </row>
    <row r="215" spans="3:7" x14ac:dyDescent="0.2">
      <c r="C215" s="17"/>
      <c r="D215" s="17"/>
      <c r="E215" s="17"/>
      <c r="F215" s="17"/>
      <c r="G215" s="17"/>
    </row>
    <row r="216" spans="3:7" x14ac:dyDescent="0.2">
      <c r="C216" s="17"/>
      <c r="D216" s="17"/>
      <c r="E216" s="17"/>
      <c r="F216" s="17"/>
      <c r="G216" s="17"/>
    </row>
    <row r="217" spans="3:7" x14ac:dyDescent="0.2">
      <c r="C217" s="17"/>
      <c r="D217" s="17"/>
      <c r="E217" s="17"/>
      <c r="F217" s="17"/>
      <c r="G217" s="17"/>
    </row>
    <row r="218" spans="3:7" x14ac:dyDescent="0.2">
      <c r="C218" s="17"/>
      <c r="D218" s="17"/>
      <c r="E218" s="17"/>
      <c r="F218" s="17"/>
      <c r="G218" s="17"/>
    </row>
    <row r="219" spans="3:7" x14ac:dyDescent="0.2">
      <c r="C219" s="17"/>
      <c r="D219" s="17"/>
      <c r="E219" s="17"/>
      <c r="F219" s="17"/>
      <c r="G219" s="17"/>
    </row>
    <row r="220" spans="3:7" x14ac:dyDescent="0.2">
      <c r="C220" s="17"/>
      <c r="D220" s="17"/>
      <c r="E220" s="17"/>
      <c r="F220" s="17"/>
      <c r="G220" s="17"/>
    </row>
    <row r="221" spans="3:7" x14ac:dyDescent="0.2">
      <c r="C221" s="17"/>
      <c r="D221" s="17"/>
      <c r="E221" s="17"/>
      <c r="F221" s="17"/>
      <c r="G221" s="17"/>
    </row>
    <row r="222" spans="3:7" x14ac:dyDescent="0.2">
      <c r="C222" s="17"/>
      <c r="D222" s="17"/>
      <c r="E222" s="17"/>
      <c r="F222" s="17"/>
      <c r="G222" s="17"/>
    </row>
    <row r="223" spans="3:7" x14ac:dyDescent="0.2">
      <c r="C223" s="17"/>
      <c r="D223" s="17"/>
      <c r="E223" s="17"/>
      <c r="F223" s="17"/>
      <c r="G223" s="17"/>
    </row>
    <row r="224" spans="3:7" x14ac:dyDescent="0.2">
      <c r="C224" s="17"/>
      <c r="D224" s="17"/>
      <c r="E224" s="17"/>
      <c r="F224" s="17"/>
      <c r="G224" s="17"/>
    </row>
    <row r="225" spans="3:7" x14ac:dyDescent="0.2">
      <c r="C225" s="17"/>
      <c r="D225" s="17"/>
      <c r="E225" s="17"/>
      <c r="F225" s="17"/>
      <c r="G225" s="17"/>
    </row>
    <row r="226" spans="3:7" x14ac:dyDescent="0.2">
      <c r="C226" s="17"/>
      <c r="D226" s="17"/>
      <c r="E226" s="17"/>
      <c r="F226" s="17"/>
      <c r="G226" s="17"/>
    </row>
    <row r="227" spans="3:7" x14ac:dyDescent="0.2">
      <c r="C227" s="17"/>
      <c r="D227" s="17"/>
      <c r="E227" s="17"/>
      <c r="F227" s="17"/>
      <c r="G227" s="17"/>
    </row>
    <row r="228" spans="3:7" x14ac:dyDescent="0.2">
      <c r="C228" s="17"/>
      <c r="D228" s="17"/>
      <c r="E228" s="17"/>
      <c r="F228" s="17"/>
      <c r="G228" s="17"/>
    </row>
    <row r="229" spans="3:7" x14ac:dyDescent="0.2">
      <c r="C229" s="17"/>
      <c r="D229" s="17"/>
      <c r="E229" s="17"/>
      <c r="F229" s="17"/>
      <c r="G229" s="17"/>
    </row>
    <row r="230" spans="3:7" x14ac:dyDescent="0.2">
      <c r="C230" s="17"/>
      <c r="D230" s="17"/>
      <c r="E230" s="17"/>
      <c r="F230" s="17"/>
      <c r="G230" s="17"/>
    </row>
    <row r="231" spans="3:7" x14ac:dyDescent="0.2">
      <c r="C231" s="17"/>
      <c r="D231" s="17"/>
      <c r="E231" s="17"/>
      <c r="F231" s="17"/>
      <c r="G231" s="17"/>
    </row>
    <row r="232" spans="3:7" x14ac:dyDescent="0.2">
      <c r="C232" s="17"/>
      <c r="D232" s="17"/>
      <c r="E232" s="17"/>
      <c r="F232" s="17"/>
      <c r="G232" s="17"/>
    </row>
    <row r="233" spans="3:7" x14ac:dyDescent="0.2">
      <c r="C233" s="17"/>
      <c r="D233" s="17"/>
      <c r="E233" s="17"/>
      <c r="F233" s="17"/>
      <c r="G233" s="17"/>
    </row>
    <row r="234" spans="3:7" x14ac:dyDescent="0.2">
      <c r="C234" s="17"/>
      <c r="D234" s="17"/>
      <c r="E234" s="17"/>
      <c r="F234" s="17"/>
      <c r="G234" s="17"/>
    </row>
    <row r="235" spans="3:7" x14ac:dyDescent="0.2">
      <c r="C235" s="17"/>
      <c r="D235" s="17"/>
      <c r="E235" s="17"/>
      <c r="F235" s="17"/>
      <c r="G235" s="17"/>
    </row>
    <row r="236" spans="3:7" x14ac:dyDescent="0.2">
      <c r="C236" s="17"/>
      <c r="D236" s="17"/>
      <c r="E236" s="17"/>
      <c r="F236" s="17"/>
      <c r="G236" s="17"/>
    </row>
    <row r="237" spans="3:7" x14ac:dyDescent="0.2">
      <c r="C237" s="17"/>
      <c r="D237" s="17"/>
      <c r="E237" s="17"/>
      <c r="F237" s="17"/>
      <c r="G237" s="17"/>
    </row>
    <row r="238" spans="3:7" x14ac:dyDescent="0.2">
      <c r="C238" s="17"/>
      <c r="D238" s="17"/>
      <c r="E238" s="17"/>
      <c r="F238" s="17"/>
      <c r="G238" s="17"/>
    </row>
    <row r="239" spans="3:7" x14ac:dyDescent="0.2">
      <c r="C239" s="17"/>
      <c r="D239" s="17"/>
      <c r="E239" s="17"/>
      <c r="F239" s="17"/>
      <c r="G239" s="17"/>
    </row>
    <row r="240" spans="3:7" x14ac:dyDescent="0.2">
      <c r="C240" s="17"/>
      <c r="D240" s="17"/>
      <c r="E240" s="17"/>
      <c r="F240" s="17"/>
      <c r="G240" s="17"/>
    </row>
    <row r="241" spans="3:7" x14ac:dyDescent="0.2">
      <c r="C241" s="17"/>
      <c r="D241" s="17"/>
      <c r="E241" s="17"/>
      <c r="F241" s="17"/>
      <c r="G241" s="17"/>
    </row>
    <row r="242" spans="3:7" x14ac:dyDescent="0.2">
      <c r="C242" s="17"/>
      <c r="D242" s="17"/>
      <c r="E242" s="17"/>
      <c r="F242" s="17"/>
      <c r="G242" s="17"/>
    </row>
    <row r="243" spans="3:7" x14ac:dyDescent="0.2">
      <c r="C243" s="17"/>
      <c r="D243" s="17"/>
      <c r="E243" s="17"/>
      <c r="F243" s="17"/>
      <c r="G243" s="17"/>
    </row>
    <row r="244" spans="3:7" x14ac:dyDescent="0.2">
      <c r="C244" s="17"/>
      <c r="D244" s="17"/>
      <c r="E244" s="17"/>
      <c r="F244" s="17"/>
      <c r="G244" s="17"/>
    </row>
    <row r="245" spans="3:7" x14ac:dyDescent="0.2">
      <c r="C245" s="17"/>
      <c r="D245" s="17"/>
      <c r="E245" s="17"/>
      <c r="F245" s="17"/>
      <c r="G245" s="17"/>
    </row>
    <row r="246" spans="3:7" x14ac:dyDescent="0.2">
      <c r="C246" s="17"/>
      <c r="D246" s="17"/>
      <c r="E246" s="17"/>
      <c r="F246" s="17"/>
      <c r="G246" s="17"/>
    </row>
    <row r="247" spans="3:7" x14ac:dyDescent="0.2">
      <c r="C247" s="17"/>
      <c r="D247" s="17"/>
      <c r="E247" s="17"/>
      <c r="F247" s="17"/>
      <c r="G247" s="17"/>
    </row>
    <row r="248" spans="3:7" x14ac:dyDescent="0.2">
      <c r="C248" s="17"/>
      <c r="D248" s="17"/>
      <c r="E248" s="17"/>
      <c r="F248" s="17"/>
      <c r="G248" s="17"/>
    </row>
    <row r="249" spans="3:7" x14ac:dyDescent="0.2">
      <c r="C249" s="17"/>
      <c r="D249" s="17"/>
      <c r="E249" s="17"/>
      <c r="F249" s="17"/>
      <c r="G249" s="17"/>
    </row>
    <row r="250" spans="3:7" x14ac:dyDescent="0.2">
      <c r="C250" s="17"/>
      <c r="D250" s="17"/>
      <c r="E250" s="17"/>
      <c r="F250" s="17"/>
      <c r="G250" s="17"/>
    </row>
    <row r="251" spans="3:7" x14ac:dyDescent="0.2">
      <c r="C251" s="17"/>
      <c r="D251" s="17"/>
      <c r="E251" s="17"/>
      <c r="F251" s="17"/>
      <c r="G251" s="17"/>
    </row>
    <row r="252" spans="3:7" x14ac:dyDescent="0.2">
      <c r="C252" s="17"/>
      <c r="D252" s="17"/>
      <c r="E252" s="17"/>
      <c r="F252" s="17"/>
      <c r="G252" s="17"/>
    </row>
    <row r="253" spans="3:7" x14ac:dyDescent="0.2">
      <c r="C253" s="17"/>
      <c r="D253" s="17"/>
      <c r="E253" s="17"/>
      <c r="F253" s="17"/>
      <c r="G253" s="17"/>
    </row>
    <row r="254" spans="3:7" x14ac:dyDescent="0.2">
      <c r="C254" s="17"/>
      <c r="D254" s="17"/>
      <c r="E254" s="17"/>
      <c r="F254" s="17"/>
      <c r="G254" s="17"/>
    </row>
    <row r="255" spans="3:7" x14ac:dyDescent="0.2">
      <c r="C255" s="17"/>
      <c r="D255" s="17"/>
      <c r="E255" s="17"/>
      <c r="F255" s="17"/>
      <c r="G255" s="17"/>
    </row>
    <row r="256" spans="3:7" x14ac:dyDescent="0.2">
      <c r="C256" s="17"/>
      <c r="D256" s="17"/>
      <c r="E256" s="17"/>
      <c r="F256" s="17"/>
      <c r="G256" s="17"/>
    </row>
    <row r="257" spans="3:7" x14ac:dyDescent="0.2">
      <c r="C257" s="17"/>
      <c r="D257" s="17"/>
      <c r="E257" s="17"/>
      <c r="F257" s="17"/>
      <c r="G257" s="17"/>
    </row>
    <row r="258" spans="3:7" x14ac:dyDescent="0.2">
      <c r="C258" s="17"/>
      <c r="D258" s="17"/>
      <c r="E258" s="17"/>
      <c r="F258" s="17"/>
      <c r="G258" s="17"/>
    </row>
    <row r="259" spans="3:7" x14ac:dyDescent="0.2">
      <c r="C259" s="17"/>
      <c r="D259" s="17"/>
      <c r="E259" s="17"/>
      <c r="F259" s="17"/>
      <c r="G259" s="17"/>
    </row>
    <row r="260" spans="3:7" x14ac:dyDescent="0.2">
      <c r="C260" s="17"/>
      <c r="D260" s="17"/>
      <c r="E260" s="17"/>
      <c r="F260" s="17"/>
      <c r="G260" s="17"/>
    </row>
    <row r="261" spans="3:7" x14ac:dyDescent="0.2">
      <c r="C261" s="17"/>
      <c r="D261" s="17"/>
      <c r="E261" s="17"/>
      <c r="F261" s="17"/>
      <c r="G261" s="17"/>
    </row>
    <row r="262" spans="3:7" x14ac:dyDescent="0.2">
      <c r="C262" s="17"/>
      <c r="D262" s="17"/>
      <c r="E262" s="17"/>
      <c r="F262" s="17"/>
      <c r="G262" s="17"/>
    </row>
    <row r="263" spans="3:7" x14ac:dyDescent="0.2">
      <c r="C263" s="17"/>
      <c r="D263" s="17"/>
      <c r="E263" s="17"/>
      <c r="F263" s="17"/>
      <c r="G263" s="17"/>
    </row>
    <row r="264" spans="3:7" x14ac:dyDescent="0.2">
      <c r="C264" s="17"/>
      <c r="D264" s="17"/>
      <c r="E264" s="17"/>
      <c r="F264" s="17"/>
      <c r="G264" s="17"/>
    </row>
    <row r="265" spans="3:7" x14ac:dyDescent="0.2">
      <c r="C265" s="17"/>
      <c r="D265" s="17"/>
      <c r="E265" s="17"/>
      <c r="F265" s="17"/>
      <c r="G265" s="17"/>
    </row>
    <row r="266" spans="3:7" x14ac:dyDescent="0.2">
      <c r="C266" s="17"/>
      <c r="D266" s="17"/>
      <c r="E266" s="17"/>
      <c r="F266" s="17"/>
      <c r="G266" s="17"/>
    </row>
    <row r="267" spans="3:7" x14ac:dyDescent="0.2">
      <c r="C267" s="17"/>
      <c r="D267" s="17"/>
      <c r="E267" s="17"/>
      <c r="F267" s="17"/>
      <c r="G267" s="17"/>
    </row>
    <row r="268" spans="3:7" x14ac:dyDescent="0.2">
      <c r="C268" s="17"/>
      <c r="D268" s="17"/>
      <c r="E268" s="17"/>
      <c r="F268" s="17"/>
      <c r="G268" s="17"/>
    </row>
    <row r="269" spans="3:7" x14ac:dyDescent="0.2">
      <c r="C269" s="17"/>
      <c r="D269" s="17"/>
      <c r="E269" s="17"/>
      <c r="F269" s="17"/>
      <c r="G269" s="17"/>
    </row>
    <row r="270" spans="3:7" x14ac:dyDescent="0.2">
      <c r="C270" s="17"/>
      <c r="D270" s="17"/>
      <c r="E270" s="17"/>
      <c r="F270" s="17"/>
      <c r="G270" s="17"/>
    </row>
    <row r="271" spans="3:7" x14ac:dyDescent="0.2">
      <c r="C271" s="17"/>
      <c r="D271" s="17"/>
      <c r="E271" s="17"/>
      <c r="F271" s="17"/>
      <c r="G271" s="17"/>
    </row>
    <row r="272" spans="3:7" x14ac:dyDescent="0.2">
      <c r="C272" s="17"/>
      <c r="D272" s="17"/>
      <c r="E272" s="17"/>
      <c r="F272" s="17"/>
      <c r="G272" s="17"/>
    </row>
    <row r="273" spans="3:7" x14ac:dyDescent="0.2">
      <c r="C273" s="17"/>
      <c r="D273" s="17"/>
      <c r="E273" s="17"/>
      <c r="F273" s="17"/>
      <c r="G273" s="17"/>
    </row>
    <row r="274" spans="3:7" x14ac:dyDescent="0.2">
      <c r="C274" s="17"/>
      <c r="D274" s="17"/>
      <c r="E274" s="17"/>
      <c r="F274" s="17"/>
      <c r="G274" s="17"/>
    </row>
    <row r="275" spans="3:7" x14ac:dyDescent="0.2">
      <c r="C275" s="17"/>
      <c r="D275" s="17"/>
      <c r="E275" s="17"/>
      <c r="F275" s="17"/>
      <c r="G275" s="17"/>
    </row>
    <row r="276" spans="3:7" x14ac:dyDescent="0.2">
      <c r="C276" s="17"/>
      <c r="D276" s="17"/>
      <c r="E276" s="17"/>
      <c r="F276" s="17"/>
      <c r="G276" s="17"/>
    </row>
    <row r="277" spans="3:7" x14ac:dyDescent="0.2">
      <c r="C277" s="17"/>
      <c r="D277" s="17"/>
      <c r="E277" s="17"/>
      <c r="F277" s="17"/>
      <c r="G277" s="17"/>
    </row>
    <row r="278" spans="3:7" x14ac:dyDescent="0.2">
      <c r="C278" s="17"/>
      <c r="D278" s="17"/>
      <c r="E278" s="17"/>
      <c r="F278" s="17"/>
      <c r="G278" s="17"/>
    </row>
    <row r="279" spans="3:7" x14ac:dyDescent="0.2">
      <c r="C279" s="17"/>
      <c r="D279" s="17"/>
      <c r="E279" s="17"/>
      <c r="F279" s="17"/>
      <c r="G279" s="17"/>
    </row>
    <row r="280" spans="3:7" x14ac:dyDescent="0.2">
      <c r="C280" s="17"/>
      <c r="D280" s="17"/>
      <c r="E280" s="17"/>
      <c r="F280" s="17"/>
      <c r="G280" s="17"/>
    </row>
    <row r="281" spans="3:7" x14ac:dyDescent="0.2">
      <c r="C281" s="17"/>
      <c r="D281" s="17"/>
      <c r="E281" s="17"/>
      <c r="F281" s="17"/>
      <c r="G281" s="17"/>
    </row>
    <row r="282" spans="3:7" x14ac:dyDescent="0.2">
      <c r="C282" s="17"/>
      <c r="D282" s="17"/>
      <c r="E282" s="17"/>
      <c r="F282" s="17"/>
      <c r="G282" s="17"/>
    </row>
    <row r="283" spans="3:7" x14ac:dyDescent="0.2">
      <c r="C283" s="17"/>
      <c r="D283" s="17"/>
      <c r="E283" s="17"/>
      <c r="F283" s="17"/>
      <c r="G283" s="17"/>
    </row>
    <row r="284" spans="3:7" x14ac:dyDescent="0.2">
      <c r="C284" s="17"/>
      <c r="D284" s="17"/>
      <c r="E284" s="17"/>
      <c r="F284" s="17"/>
      <c r="G284" s="17"/>
    </row>
    <row r="285" spans="3:7" x14ac:dyDescent="0.2">
      <c r="C285" s="17"/>
      <c r="D285" s="17"/>
      <c r="E285" s="17"/>
      <c r="F285" s="17"/>
      <c r="G285" s="17"/>
    </row>
    <row r="286" spans="3:7" x14ac:dyDescent="0.2">
      <c r="C286" s="17"/>
      <c r="D286" s="17"/>
      <c r="E286" s="17"/>
      <c r="F286" s="17"/>
      <c r="G286" s="17"/>
    </row>
    <row r="287" spans="3:7" x14ac:dyDescent="0.2">
      <c r="C287" s="17"/>
      <c r="D287" s="17"/>
      <c r="E287" s="17"/>
      <c r="F287" s="17"/>
      <c r="G287" s="17"/>
    </row>
    <row r="288" spans="3:7" x14ac:dyDescent="0.2">
      <c r="C288" s="17"/>
      <c r="D288" s="17"/>
      <c r="E288" s="17"/>
      <c r="F288" s="17"/>
      <c r="G288" s="17"/>
    </row>
    <row r="289" spans="3:7" x14ac:dyDescent="0.2">
      <c r="C289" s="17"/>
      <c r="D289" s="17"/>
      <c r="E289" s="17"/>
      <c r="F289" s="17"/>
      <c r="G289" s="17"/>
    </row>
    <row r="290" spans="3:7" x14ac:dyDescent="0.2">
      <c r="C290" s="17"/>
      <c r="D290" s="17"/>
      <c r="E290" s="17"/>
      <c r="F290" s="17"/>
      <c r="G290" s="17"/>
    </row>
    <row r="291" spans="3:7" x14ac:dyDescent="0.2">
      <c r="C291" s="17"/>
      <c r="D291" s="17"/>
      <c r="E291" s="17"/>
      <c r="F291" s="17"/>
      <c r="G291" s="17"/>
    </row>
    <row r="292" spans="3:7" x14ac:dyDescent="0.2">
      <c r="C292" s="17"/>
      <c r="D292" s="17"/>
      <c r="E292" s="17"/>
      <c r="F292" s="17"/>
      <c r="G292" s="17"/>
    </row>
    <row r="293" spans="3:7" x14ac:dyDescent="0.2">
      <c r="C293" s="17"/>
      <c r="D293" s="17"/>
      <c r="E293" s="17"/>
      <c r="F293" s="17"/>
      <c r="G293" s="17"/>
    </row>
    <row r="294" spans="3:7" x14ac:dyDescent="0.2">
      <c r="C294" s="17"/>
      <c r="D294" s="17"/>
      <c r="E294" s="17"/>
      <c r="F294" s="17"/>
      <c r="G294" s="17"/>
    </row>
    <row r="295" spans="3:7" x14ac:dyDescent="0.2">
      <c r="C295" s="17"/>
      <c r="D295" s="17"/>
      <c r="E295" s="17"/>
      <c r="F295" s="17"/>
      <c r="G295" s="17"/>
    </row>
    <row r="296" spans="3:7" x14ac:dyDescent="0.2">
      <c r="C296" s="17"/>
      <c r="D296" s="17"/>
      <c r="E296" s="17"/>
      <c r="F296" s="17"/>
      <c r="G296" s="17"/>
    </row>
    <row r="297" spans="3:7" x14ac:dyDescent="0.2">
      <c r="C297" s="17"/>
      <c r="D297" s="17"/>
      <c r="E297" s="17"/>
      <c r="F297" s="17"/>
      <c r="G297" s="17"/>
    </row>
    <row r="298" spans="3:7" x14ac:dyDescent="0.2">
      <c r="C298" s="17"/>
      <c r="D298" s="17"/>
      <c r="E298" s="17"/>
      <c r="F298" s="17"/>
      <c r="G298" s="17"/>
    </row>
    <row r="299" spans="3:7" x14ac:dyDescent="0.2">
      <c r="C299" s="17"/>
      <c r="D299" s="17"/>
      <c r="E299" s="17"/>
      <c r="F299" s="17"/>
      <c r="G299" s="17"/>
    </row>
    <row r="300" spans="3:7" x14ac:dyDescent="0.2">
      <c r="C300" s="17"/>
      <c r="D300" s="17"/>
      <c r="E300" s="17"/>
      <c r="F300" s="17"/>
      <c r="G300" s="17"/>
    </row>
    <row r="301" spans="3:7" x14ac:dyDescent="0.2">
      <c r="C301" s="17"/>
      <c r="D301" s="17"/>
      <c r="E301" s="17"/>
      <c r="F301" s="17"/>
      <c r="G301" s="17"/>
    </row>
    <row r="302" spans="3:7" x14ac:dyDescent="0.2">
      <c r="C302" s="17"/>
      <c r="D302" s="17"/>
      <c r="E302" s="17"/>
      <c r="F302" s="17"/>
      <c r="G302" s="17"/>
    </row>
    <row r="303" spans="3:7" x14ac:dyDescent="0.2">
      <c r="C303" s="17"/>
      <c r="D303" s="17"/>
      <c r="E303" s="17"/>
      <c r="F303" s="17"/>
      <c r="G303" s="17"/>
    </row>
    <row r="304" spans="3:7" x14ac:dyDescent="0.2">
      <c r="C304" s="17"/>
      <c r="D304" s="17"/>
      <c r="E304" s="17"/>
      <c r="F304" s="17"/>
      <c r="G304" s="17"/>
    </row>
    <row r="305" spans="3:7" x14ac:dyDescent="0.2">
      <c r="C305" s="17"/>
      <c r="D305" s="17"/>
      <c r="E305" s="17"/>
      <c r="F305" s="17"/>
      <c r="G305" s="17"/>
    </row>
    <row r="306" spans="3:7" x14ac:dyDescent="0.2">
      <c r="C306" s="17"/>
      <c r="D306" s="17"/>
      <c r="E306" s="17"/>
      <c r="F306" s="17"/>
      <c r="G306" s="17"/>
    </row>
    <row r="307" spans="3:7" x14ac:dyDescent="0.2">
      <c r="C307" s="17"/>
      <c r="D307" s="17"/>
      <c r="E307" s="17"/>
      <c r="F307" s="17"/>
      <c r="G307" s="17"/>
    </row>
    <row r="308" spans="3:7" x14ac:dyDescent="0.2">
      <c r="C308" s="17"/>
      <c r="D308" s="17"/>
      <c r="E308" s="17"/>
      <c r="F308" s="17"/>
      <c r="G308" s="17"/>
    </row>
    <row r="309" spans="3:7" x14ac:dyDescent="0.2">
      <c r="C309" s="17"/>
      <c r="D309" s="17"/>
      <c r="E309" s="17"/>
      <c r="F309" s="17"/>
      <c r="G309" s="17"/>
    </row>
    <row r="310" spans="3:7" x14ac:dyDescent="0.2">
      <c r="C310" s="17"/>
      <c r="D310" s="17"/>
      <c r="E310" s="17"/>
      <c r="F310" s="17"/>
      <c r="G310" s="17"/>
    </row>
    <row r="311" spans="3:7" x14ac:dyDescent="0.2">
      <c r="C311" s="17"/>
      <c r="D311" s="17"/>
      <c r="E311" s="17"/>
      <c r="F311" s="17"/>
      <c r="G311" s="17"/>
    </row>
    <row r="312" spans="3:7" x14ac:dyDescent="0.2">
      <c r="C312" s="17"/>
      <c r="D312" s="17"/>
      <c r="E312" s="17"/>
      <c r="F312" s="17"/>
      <c r="G312" s="17"/>
    </row>
    <row r="313" spans="3:7" x14ac:dyDescent="0.2">
      <c r="C313" s="17"/>
      <c r="D313" s="17"/>
      <c r="E313" s="17"/>
      <c r="F313" s="17"/>
      <c r="G313" s="17"/>
    </row>
    <row r="314" spans="3:7" x14ac:dyDescent="0.2">
      <c r="C314" s="17"/>
      <c r="D314" s="17"/>
      <c r="E314" s="17"/>
      <c r="F314" s="17"/>
      <c r="G314" s="17"/>
    </row>
    <row r="315" spans="3:7" x14ac:dyDescent="0.2">
      <c r="C315" s="17"/>
      <c r="D315" s="17"/>
      <c r="E315" s="17"/>
      <c r="F315" s="17"/>
      <c r="G315" s="17"/>
    </row>
    <row r="316" spans="3:7" x14ac:dyDescent="0.2">
      <c r="C316" s="17"/>
      <c r="D316" s="17"/>
      <c r="E316" s="17"/>
      <c r="F316" s="17"/>
      <c r="G316" s="17"/>
    </row>
    <row r="317" spans="3:7" x14ac:dyDescent="0.2">
      <c r="C317" s="17"/>
      <c r="D317" s="17"/>
      <c r="E317" s="17"/>
      <c r="F317" s="17"/>
      <c r="G317" s="17"/>
    </row>
    <row r="318" spans="3:7" x14ac:dyDescent="0.2">
      <c r="C318" s="17"/>
      <c r="D318" s="17"/>
      <c r="E318" s="17"/>
      <c r="F318" s="17"/>
      <c r="G318" s="17"/>
    </row>
    <row r="319" spans="3:7" x14ac:dyDescent="0.2">
      <c r="C319" s="17"/>
      <c r="D319" s="17"/>
      <c r="E319" s="17"/>
      <c r="F319" s="17"/>
      <c r="G319" s="17"/>
    </row>
    <row r="320" spans="3:7" x14ac:dyDescent="0.2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I22" sqref="I22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1.7109375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72</v>
      </c>
    </row>
    <row r="3" spans="1:15" x14ac:dyDescent="0.2">
      <c r="F3" s="2"/>
    </row>
    <row r="4" spans="1:15" ht="13.5" thickBot="1" x14ac:dyDescent="0.25">
      <c r="A4" s="22" t="s">
        <v>77</v>
      </c>
      <c r="F4" s="2"/>
    </row>
    <row r="5" spans="1:15" ht="13.5" thickBot="1" x14ac:dyDescent="0.25">
      <c r="A5" s="12" t="s">
        <v>78</v>
      </c>
      <c r="D5" s="23"/>
      <c r="F5" s="2"/>
    </row>
    <row r="6" spans="1:15" ht="13.5" thickBot="1" x14ac:dyDescent="0.25">
      <c r="A6" s="12" t="s">
        <v>79</v>
      </c>
      <c r="D6" s="24">
        <f>+D5*(100%+D7)</f>
        <v>0</v>
      </c>
      <c r="F6" s="2"/>
    </row>
    <row r="7" spans="1:15" x14ac:dyDescent="0.2">
      <c r="A7" s="12" t="s">
        <v>80</v>
      </c>
      <c r="D7" s="20">
        <f>+C15/'Løntabel oktober 2018'!C15-1</f>
        <v>3.2343428403410757E-2</v>
      </c>
      <c r="F7" s="2"/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D14" s="16"/>
      <c r="E14" s="16"/>
      <c r="F14" s="16"/>
      <c r="G14" s="16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">
      <c r="A59" s="2" t="s">
        <v>28</v>
      </c>
      <c r="E59" s="9"/>
      <c r="O59" s="2"/>
    </row>
    <row r="61" spans="1:15" x14ac:dyDescent="0.2">
      <c r="A61" s="22" t="s">
        <v>73</v>
      </c>
      <c r="D61" s="14">
        <v>3.51</v>
      </c>
      <c r="F61" s="19"/>
      <c r="G61" s="19"/>
    </row>
    <row r="62" spans="1:15" x14ac:dyDescent="0.2">
      <c r="A62" s="12" t="s">
        <v>81</v>
      </c>
      <c r="D62" s="14">
        <v>-0.21</v>
      </c>
      <c r="F62" s="19"/>
      <c r="G62" s="19"/>
    </row>
    <row r="63" spans="1:15" x14ac:dyDescent="0.2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  <row r="69" spans="3:7" x14ac:dyDescent="0.2">
      <c r="C69" s="19"/>
      <c r="D69" s="19"/>
      <c r="E69" s="19"/>
      <c r="F69" s="19"/>
      <c r="G69" s="19"/>
    </row>
    <row r="70" spans="3:7" x14ac:dyDescent="0.2">
      <c r="C70" s="19"/>
      <c r="D70" s="19"/>
      <c r="E70" s="19"/>
      <c r="F70" s="19"/>
      <c r="G70" s="19"/>
    </row>
    <row r="71" spans="3:7" x14ac:dyDescent="0.2">
      <c r="C71" s="19"/>
      <c r="D71" s="19"/>
      <c r="E71" s="19"/>
      <c r="F71" s="19"/>
      <c r="G71" s="19"/>
    </row>
    <row r="72" spans="3:7" x14ac:dyDescent="0.2">
      <c r="C72" s="19"/>
      <c r="D72" s="19"/>
      <c r="E72" s="19"/>
      <c r="F72" s="19"/>
      <c r="G72" s="19"/>
    </row>
    <row r="73" spans="3:7" x14ac:dyDescent="0.2">
      <c r="C73" s="19"/>
      <c r="D73" s="19"/>
      <c r="E73" s="19"/>
      <c r="F73" s="19"/>
      <c r="G73" s="19"/>
    </row>
    <row r="74" spans="3:7" x14ac:dyDescent="0.2">
      <c r="C74" s="19"/>
      <c r="D74" s="19"/>
      <c r="E74" s="19"/>
      <c r="F74" s="19"/>
      <c r="G74" s="19"/>
    </row>
    <row r="75" spans="3:7" x14ac:dyDescent="0.2">
      <c r="C75" s="19"/>
      <c r="D75" s="19"/>
      <c r="E75" s="19"/>
      <c r="F75" s="19"/>
      <c r="G75" s="19"/>
    </row>
    <row r="76" spans="3:7" x14ac:dyDescent="0.2">
      <c r="C76" s="19"/>
      <c r="D76" s="19"/>
      <c r="E76" s="19"/>
      <c r="F76" s="19"/>
      <c r="G76" s="19"/>
    </row>
    <row r="77" spans="3:7" x14ac:dyDescent="0.2">
      <c r="C77" s="19"/>
      <c r="D77" s="19"/>
      <c r="E77" s="19"/>
      <c r="F77" s="19"/>
      <c r="G77" s="19"/>
    </row>
    <row r="78" spans="3:7" x14ac:dyDescent="0.2">
      <c r="C78" s="19"/>
      <c r="D78" s="19"/>
      <c r="E78" s="19"/>
      <c r="F78" s="19"/>
      <c r="G78" s="19"/>
    </row>
    <row r="79" spans="3:7" x14ac:dyDescent="0.2">
      <c r="C79" s="19"/>
      <c r="D79" s="19"/>
      <c r="E79" s="19"/>
      <c r="F79" s="19"/>
      <c r="G79" s="19"/>
    </row>
    <row r="80" spans="3:7" x14ac:dyDescent="0.2">
      <c r="C80" s="19"/>
      <c r="D80" s="19"/>
      <c r="E80" s="19"/>
      <c r="F80" s="19"/>
      <c r="G80" s="19"/>
    </row>
    <row r="81" spans="3:7" x14ac:dyDescent="0.2">
      <c r="C81" s="19"/>
      <c r="D81" s="19"/>
      <c r="E81" s="19"/>
      <c r="F81" s="19"/>
      <c r="G81" s="19"/>
    </row>
    <row r="82" spans="3:7" x14ac:dyDescent="0.2">
      <c r="C82" s="19"/>
      <c r="D82" s="19"/>
      <c r="E82" s="19"/>
      <c r="F82" s="19"/>
      <c r="G82" s="19"/>
    </row>
    <row r="83" spans="3:7" x14ac:dyDescent="0.2">
      <c r="C83" s="19"/>
      <c r="D83" s="19"/>
      <c r="E83" s="19"/>
      <c r="F83" s="19"/>
      <c r="G83" s="19"/>
    </row>
    <row r="84" spans="3:7" x14ac:dyDescent="0.2">
      <c r="C84" s="19"/>
      <c r="D84" s="19"/>
      <c r="E84" s="19"/>
      <c r="F84" s="19"/>
      <c r="G84" s="19"/>
    </row>
    <row r="85" spans="3:7" x14ac:dyDescent="0.2">
      <c r="C85" s="19"/>
      <c r="D85" s="19"/>
      <c r="E85" s="19"/>
      <c r="F85" s="19"/>
      <c r="G85" s="19"/>
    </row>
    <row r="86" spans="3:7" x14ac:dyDescent="0.2">
      <c r="C86" s="19"/>
      <c r="D86" s="19"/>
      <c r="E86" s="19"/>
      <c r="F86" s="19"/>
      <c r="G86" s="19"/>
    </row>
    <row r="87" spans="3:7" x14ac:dyDescent="0.2">
      <c r="C87" s="19"/>
      <c r="D87" s="19"/>
      <c r="E87" s="19"/>
      <c r="F87" s="19"/>
      <c r="G87" s="19"/>
    </row>
    <row r="88" spans="3:7" x14ac:dyDescent="0.2">
      <c r="C88" s="19"/>
      <c r="D88" s="19"/>
      <c r="E88" s="19"/>
      <c r="F88" s="19"/>
      <c r="G88" s="19"/>
    </row>
    <row r="89" spans="3:7" x14ac:dyDescent="0.2">
      <c r="C89" s="19"/>
      <c r="D89" s="19"/>
      <c r="E89" s="19"/>
      <c r="F89" s="19"/>
      <c r="G89" s="19"/>
    </row>
    <row r="90" spans="3:7" x14ac:dyDescent="0.2">
      <c r="C90" s="19"/>
      <c r="D90" s="19"/>
      <c r="E90" s="19"/>
      <c r="F90" s="19"/>
      <c r="G90" s="19"/>
    </row>
    <row r="91" spans="3:7" x14ac:dyDescent="0.2">
      <c r="C91" s="19"/>
      <c r="D91" s="19"/>
      <c r="E91" s="19"/>
      <c r="F91" s="19"/>
      <c r="G91" s="19"/>
    </row>
    <row r="92" spans="3:7" x14ac:dyDescent="0.2">
      <c r="C92" s="19"/>
      <c r="D92" s="19"/>
      <c r="E92" s="19"/>
      <c r="F92" s="19"/>
      <c r="G92" s="19"/>
    </row>
    <row r="93" spans="3:7" x14ac:dyDescent="0.2">
      <c r="C93" s="19"/>
      <c r="D93" s="19"/>
      <c r="E93" s="19"/>
      <c r="F93" s="19"/>
      <c r="G93" s="19"/>
    </row>
    <row r="94" spans="3:7" x14ac:dyDescent="0.2">
      <c r="C94" s="19"/>
      <c r="D94" s="19"/>
      <c r="E94" s="19"/>
      <c r="F94" s="19"/>
      <c r="G94" s="19"/>
    </row>
    <row r="95" spans="3:7" x14ac:dyDescent="0.2">
      <c r="C95" s="19"/>
      <c r="D95" s="19"/>
      <c r="E95" s="19"/>
      <c r="F95" s="19"/>
      <c r="G95" s="19"/>
    </row>
    <row r="96" spans="3:7" x14ac:dyDescent="0.2">
      <c r="C96" s="19"/>
      <c r="D96" s="19"/>
      <c r="E96" s="19"/>
      <c r="F96" s="19"/>
      <c r="G96" s="19"/>
    </row>
    <row r="97" spans="3:7" x14ac:dyDescent="0.2">
      <c r="C97" s="19"/>
      <c r="D97" s="19"/>
      <c r="E97" s="19"/>
      <c r="F97" s="19"/>
      <c r="G97" s="19"/>
    </row>
    <row r="98" spans="3:7" x14ac:dyDescent="0.2">
      <c r="C98" s="19"/>
      <c r="D98" s="19"/>
      <c r="E98" s="19"/>
      <c r="F98" s="19"/>
      <c r="G98" s="19"/>
    </row>
    <row r="99" spans="3:7" x14ac:dyDescent="0.2">
      <c r="C99" s="19"/>
      <c r="D99" s="19"/>
      <c r="E99" s="19"/>
      <c r="F99" s="19"/>
      <c r="G99" s="19"/>
    </row>
    <row r="100" spans="3:7" x14ac:dyDescent="0.2">
      <c r="C100" s="19"/>
      <c r="D100" s="19"/>
      <c r="E100" s="19"/>
      <c r="F100" s="19"/>
      <c r="G100" s="19"/>
    </row>
    <row r="101" spans="3:7" x14ac:dyDescent="0.2">
      <c r="C101" s="19"/>
      <c r="D101" s="19"/>
      <c r="E101" s="19"/>
      <c r="F101" s="19"/>
      <c r="G101" s="19"/>
    </row>
    <row r="102" spans="3:7" x14ac:dyDescent="0.2">
      <c r="C102" s="19"/>
      <c r="D102" s="19"/>
      <c r="E102" s="19"/>
      <c r="F102" s="19"/>
      <c r="G102" s="19"/>
    </row>
    <row r="103" spans="3:7" x14ac:dyDescent="0.2">
      <c r="C103" s="19"/>
      <c r="D103" s="19"/>
      <c r="E103" s="19"/>
      <c r="F103" s="19"/>
      <c r="G103" s="19"/>
    </row>
    <row r="104" spans="3:7" x14ac:dyDescent="0.2">
      <c r="C104" s="19"/>
      <c r="D104" s="19"/>
      <c r="E104" s="19"/>
      <c r="F104" s="19"/>
      <c r="G104" s="19"/>
    </row>
    <row r="105" spans="3:7" x14ac:dyDescent="0.2">
      <c r="C105" s="19"/>
      <c r="D105" s="19"/>
      <c r="E105" s="19"/>
      <c r="F105" s="19"/>
      <c r="G105" s="19"/>
    </row>
    <row r="106" spans="3:7" x14ac:dyDescent="0.2">
      <c r="C106" s="19"/>
      <c r="D106" s="19"/>
      <c r="E106" s="19"/>
      <c r="F106" s="19"/>
      <c r="G106" s="19"/>
    </row>
    <row r="107" spans="3:7" x14ac:dyDescent="0.2">
      <c r="C107" s="19"/>
      <c r="D107" s="19"/>
      <c r="E107" s="19"/>
      <c r="F107" s="19"/>
      <c r="G107" s="19"/>
    </row>
    <row r="108" spans="3:7" x14ac:dyDescent="0.2">
      <c r="C108" s="19"/>
      <c r="D108" s="19"/>
      <c r="E108" s="19"/>
      <c r="F108" s="19"/>
      <c r="G108" s="19"/>
    </row>
    <row r="109" spans="3:7" x14ac:dyDescent="0.2">
      <c r="C109" s="19"/>
      <c r="D109" s="19"/>
      <c r="E109" s="19"/>
      <c r="F109" s="19"/>
      <c r="G109" s="19"/>
    </row>
    <row r="110" spans="3:7" x14ac:dyDescent="0.2">
      <c r="C110" s="19"/>
      <c r="D110" s="19"/>
      <c r="E110" s="19"/>
      <c r="F110" s="19"/>
      <c r="G110" s="19"/>
    </row>
    <row r="111" spans="3:7" x14ac:dyDescent="0.2">
      <c r="C111" s="19"/>
      <c r="D111" s="19"/>
      <c r="E111" s="19"/>
      <c r="F111" s="19"/>
      <c r="G111" s="19"/>
    </row>
    <row r="112" spans="3:7" x14ac:dyDescent="0.2">
      <c r="C112" s="19"/>
      <c r="D112" s="19"/>
      <c r="E112" s="19"/>
      <c r="F112" s="19"/>
      <c r="G112" s="19"/>
    </row>
    <row r="113" spans="3:7" x14ac:dyDescent="0.2">
      <c r="C113" s="19"/>
      <c r="D113" s="19"/>
      <c r="E113" s="19"/>
      <c r="F113" s="19"/>
      <c r="G113" s="19"/>
    </row>
    <row r="114" spans="3:7" x14ac:dyDescent="0.2">
      <c r="C114" s="19"/>
      <c r="D114" s="19"/>
      <c r="E114" s="19"/>
      <c r="F114" s="19"/>
      <c r="G114" s="19"/>
    </row>
    <row r="115" spans="3:7" x14ac:dyDescent="0.2">
      <c r="C115" s="19"/>
      <c r="D115" s="19"/>
      <c r="E115" s="19"/>
      <c r="F115" s="19"/>
      <c r="G115" s="19"/>
    </row>
    <row r="116" spans="3:7" x14ac:dyDescent="0.2">
      <c r="C116" s="19"/>
      <c r="D116" s="19"/>
      <c r="E116" s="19"/>
      <c r="F116" s="19"/>
      <c r="G116" s="19"/>
    </row>
    <row r="117" spans="3:7" x14ac:dyDescent="0.2">
      <c r="C117" s="19"/>
      <c r="D117" s="19"/>
      <c r="E117" s="19"/>
      <c r="F117" s="19"/>
      <c r="G117" s="19"/>
    </row>
    <row r="118" spans="3:7" x14ac:dyDescent="0.2">
      <c r="C118" s="19"/>
      <c r="D118" s="19"/>
      <c r="E118" s="19"/>
      <c r="F118" s="19"/>
      <c r="G118" s="19"/>
    </row>
    <row r="119" spans="3:7" x14ac:dyDescent="0.2">
      <c r="C119" s="19"/>
      <c r="D119" s="19"/>
      <c r="E119" s="19"/>
      <c r="F119" s="19"/>
      <c r="G119" s="19"/>
    </row>
    <row r="120" spans="3:7" x14ac:dyDescent="0.2">
      <c r="C120" s="19"/>
      <c r="D120" s="19"/>
      <c r="E120" s="19"/>
      <c r="F120" s="19"/>
      <c r="G120" s="19"/>
    </row>
    <row r="121" spans="3:7" x14ac:dyDescent="0.2">
      <c r="C121" s="19"/>
      <c r="D121" s="19"/>
      <c r="E121" s="19"/>
      <c r="F121" s="19"/>
      <c r="G121" s="19"/>
    </row>
    <row r="122" spans="3:7" x14ac:dyDescent="0.2">
      <c r="C122" s="19"/>
      <c r="D122" s="19"/>
      <c r="E122" s="19"/>
      <c r="F122" s="19"/>
      <c r="G122" s="19"/>
    </row>
    <row r="123" spans="3:7" x14ac:dyDescent="0.2">
      <c r="C123" s="19"/>
      <c r="D123" s="19"/>
      <c r="E123" s="19"/>
      <c r="F123" s="19"/>
      <c r="G123" s="19"/>
    </row>
    <row r="124" spans="3:7" x14ac:dyDescent="0.2">
      <c r="C124" s="19"/>
      <c r="D124" s="19"/>
      <c r="E124" s="19"/>
      <c r="F124" s="19"/>
      <c r="G124" s="19"/>
    </row>
    <row r="125" spans="3:7" x14ac:dyDescent="0.2">
      <c r="C125" s="19"/>
      <c r="D125" s="19"/>
      <c r="E125" s="19"/>
      <c r="F125" s="19"/>
      <c r="G125" s="19"/>
    </row>
    <row r="126" spans="3:7" x14ac:dyDescent="0.2">
      <c r="C126" s="19"/>
      <c r="D126" s="19"/>
      <c r="E126" s="19"/>
      <c r="F126" s="19"/>
      <c r="G126" s="19"/>
    </row>
    <row r="127" spans="3:7" x14ac:dyDescent="0.2">
      <c r="C127" s="19"/>
      <c r="D127" s="19"/>
      <c r="E127" s="19"/>
      <c r="F127" s="19"/>
      <c r="G127" s="19"/>
    </row>
    <row r="128" spans="3:7" x14ac:dyDescent="0.2">
      <c r="C128" s="19"/>
      <c r="D128" s="19"/>
      <c r="E128" s="19"/>
      <c r="F128" s="19"/>
      <c r="G128" s="19"/>
    </row>
    <row r="129" spans="3:7" x14ac:dyDescent="0.2">
      <c r="C129" s="19"/>
      <c r="D129" s="19"/>
      <c r="E129" s="19"/>
      <c r="F129" s="19"/>
      <c r="G129" s="19"/>
    </row>
    <row r="130" spans="3:7" x14ac:dyDescent="0.2">
      <c r="C130" s="19"/>
      <c r="D130" s="19"/>
      <c r="E130" s="19"/>
      <c r="F130" s="19"/>
      <c r="G130" s="19"/>
    </row>
    <row r="131" spans="3:7" x14ac:dyDescent="0.2">
      <c r="C131" s="19"/>
      <c r="D131" s="19"/>
      <c r="E131" s="19"/>
      <c r="F131" s="19"/>
      <c r="G131" s="19"/>
    </row>
    <row r="132" spans="3:7" x14ac:dyDescent="0.2">
      <c r="C132" s="19"/>
      <c r="D132" s="19"/>
      <c r="E132" s="19"/>
      <c r="F132" s="19"/>
      <c r="G132" s="19"/>
    </row>
    <row r="133" spans="3:7" x14ac:dyDescent="0.2">
      <c r="C133" s="19"/>
      <c r="D133" s="19"/>
      <c r="E133" s="19"/>
      <c r="F133" s="19"/>
      <c r="G133" s="19"/>
    </row>
    <row r="134" spans="3:7" x14ac:dyDescent="0.2">
      <c r="C134" s="19"/>
      <c r="D134" s="19"/>
      <c r="E134" s="19"/>
      <c r="F134" s="19"/>
      <c r="G134" s="19"/>
    </row>
    <row r="135" spans="3:7" x14ac:dyDescent="0.2">
      <c r="C135" s="19"/>
      <c r="D135" s="19"/>
      <c r="E135" s="19"/>
      <c r="F135" s="19"/>
      <c r="G135" s="19"/>
    </row>
    <row r="136" spans="3:7" x14ac:dyDescent="0.2">
      <c r="C136" s="19"/>
      <c r="D136" s="19"/>
      <c r="E136" s="19"/>
      <c r="F136" s="19"/>
      <c r="G136" s="19"/>
    </row>
    <row r="137" spans="3:7" x14ac:dyDescent="0.2">
      <c r="C137" s="19"/>
      <c r="D137" s="19"/>
      <c r="E137" s="19"/>
      <c r="F137" s="19"/>
      <c r="G137" s="19"/>
    </row>
    <row r="138" spans="3:7" x14ac:dyDescent="0.2">
      <c r="C138" s="19"/>
      <c r="D138" s="19"/>
      <c r="E138" s="19"/>
      <c r="F138" s="19"/>
      <c r="G138" s="19"/>
    </row>
    <row r="139" spans="3:7" x14ac:dyDescent="0.2">
      <c r="C139" s="19"/>
      <c r="D139" s="19"/>
      <c r="E139" s="19"/>
      <c r="F139" s="19"/>
      <c r="G139" s="19"/>
    </row>
    <row r="140" spans="3:7" x14ac:dyDescent="0.2">
      <c r="C140" s="19"/>
      <c r="D140" s="19"/>
      <c r="E140" s="19"/>
      <c r="F140" s="19"/>
      <c r="G140" s="19"/>
    </row>
    <row r="141" spans="3:7" x14ac:dyDescent="0.2">
      <c r="C141" s="19"/>
      <c r="D141" s="19"/>
      <c r="E141" s="19"/>
      <c r="F141" s="19"/>
      <c r="G141" s="19"/>
    </row>
    <row r="142" spans="3:7" x14ac:dyDescent="0.2">
      <c r="C142" s="19"/>
      <c r="D142" s="19"/>
      <c r="E142" s="19"/>
      <c r="F142" s="19"/>
      <c r="G142" s="19"/>
    </row>
    <row r="143" spans="3:7" x14ac:dyDescent="0.2">
      <c r="C143" s="19"/>
      <c r="D143" s="19"/>
      <c r="E143" s="19"/>
      <c r="F143" s="19"/>
      <c r="G143" s="19"/>
    </row>
    <row r="144" spans="3:7" x14ac:dyDescent="0.2">
      <c r="C144" s="19"/>
      <c r="D144" s="19"/>
      <c r="E144" s="19"/>
      <c r="F144" s="19"/>
      <c r="G144" s="19"/>
    </row>
    <row r="145" spans="3:7" x14ac:dyDescent="0.2">
      <c r="C145" s="19"/>
      <c r="D145" s="19"/>
      <c r="E145" s="19"/>
      <c r="F145" s="19"/>
      <c r="G145" s="19"/>
    </row>
    <row r="146" spans="3:7" x14ac:dyDescent="0.2">
      <c r="C146" s="19"/>
      <c r="D146" s="19"/>
      <c r="E146" s="19"/>
      <c r="F146" s="19"/>
      <c r="G146" s="19"/>
    </row>
    <row r="147" spans="3:7" x14ac:dyDescent="0.2">
      <c r="C147" s="19"/>
      <c r="D147" s="19"/>
      <c r="E147" s="19"/>
      <c r="F147" s="19"/>
      <c r="G147" s="19"/>
    </row>
    <row r="148" spans="3:7" x14ac:dyDescent="0.2">
      <c r="C148" s="19"/>
      <c r="D148" s="19"/>
      <c r="E148" s="19"/>
      <c r="F148" s="19"/>
      <c r="G148" s="19"/>
    </row>
    <row r="149" spans="3:7" x14ac:dyDescent="0.2">
      <c r="C149" s="19"/>
      <c r="D149" s="19"/>
      <c r="E149" s="19"/>
      <c r="F149" s="19"/>
      <c r="G149" s="19"/>
    </row>
    <row r="150" spans="3:7" x14ac:dyDescent="0.2">
      <c r="C150" s="19"/>
      <c r="D150" s="19"/>
      <c r="E150" s="19"/>
      <c r="F150" s="19"/>
      <c r="G150" s="19"/>
    </row>
    <row r="151" spans="3:7" x14ac:dyDescent="0.2">
      <c r="C151" s="19"/>
      <c r="D151" s="19"/>
      <c r="E151" s="19"/>
      <c r="F151" s="19"/>
      <c r="G151" s="19"/>
    </row>
    <row r="152" spans="3:7" x14ac:dyDescent="0.2">
      <c r="C152" s="19"/>
      <c r="D152" s="19"/>
      <c r="E152" s="19"/>
      <c r="F152" s="19"/>
      <c r="G152" s="19"/>
    </row>
    <row r="153" spans="3:7" x14ac:dyDescent="0.2">
      <c r="C153" s="19"/>
      <c r="D153" s="19"/>
      <c r="E153" s="19"/>
      <c r="F153" s="19"/>
      <c r="G153" s="19"/>
    </row>
    <row r="154" spans="3:7" x14ac:dyDescent="0.2">
      <c r="C154" s="19"/>
      <c r="D154" s="19"/>
      <c r="E154" s="19"/>
      <c r="F154" s="19"/>
      <c r="G154" s="19"/>
    </row>
    <row r="155" spans="3:7" x14ac:dyDescent="0.2">
      <c r="C155" s="19"/>
      <c r="D155" s="19"/>
      <c r="E155" s="19"/>
      <c r="F155" s="19"/>
      <c r="G155" s="19"/>
    </row>
    <row r="156" spans="3:7" x14ac:dyDescent="0.2">
      <c r="C156" s="19"/>
      <c r="D156" s="19"/>
      <c r="E156" s="19"/>
      <c r="F156" s="19"/>
      <c r="G156" s="19"/>
    </row>
    <row r="157" spans="3:7" x14ac:dyDescent="0.2">
      <c r="C157" s="19"/>
      <c r="D157" s="19"/>
      <c r="E157" s="19"/>
      <c r="F157" s="19"/>
      <c r="G157" s="19"/>
    </row>
    <row r="158" spans="3:7" x14ac:dyDescent="0.2">
      <c r="C158" s="19"/>
      <c r="D158" s="19"/>
      <c r="E158" s="19"/>
      <c r="F158" s="19"/>
      <c r="G158" s="19"/>
    </row>
    <row r="159" spans="3:7" x14ac:dyDescent="0.2">
      <c r="C159" s="19"/>
      <c r="D159" s="19"/>
      <c r="E159" s="19"/>
      <c r="F159" s="19"/>
      <c r="G159" s="19"/>
    </row>
    <row r="160" spans="3:7" x14ac:dyDescent="0.2">
      <c r="C160" s="19"/>
      <c r="D160" s="19"/>
      <c r="E160" s="19"/>
      <c r="F160" s="19"/>
      <c r="G160" s="19"/>
    </row>
    <row r="161" spans="3:7" x14ac:dyDescent="0.2">
      <c r="C161" s="19"/>
      <c r="D161" s="19"/>
      <c r="E161" s="19"/>
      <c r="F161" s="19"/>
      <c r="G161" s="19"/>
    </row>
    <row r="162" spans="3:7" x14ac:dyDescent="0.2">
      <c r="C162" s="19"/>
      <c r="D162" s="19"/>
      <c r="E162" s="19"/>
      <c r="F162" s="19"/>
      <c r="G162" s="19"/>
    </row>
    <row r="163" spans="3:7" x14ac:dyDescent="0.2">
      <c r="C163" s="19"/>
      <c r="D163" s="19"/>
      <c r="E163" s="19"/>
      <c r="F163" s="19"/>
      <c r="G163" s="19"/>
    </row>
    <row r="164" spans="3:7" x14ac:dyDescent="0.2">
      <c r="C164" s="19"/>
      <c r="D164" s="19"/>
      <c r="E164" s="19"/>
      <c r="F164" s="19"/>
      <c r="G164" s="19"/>
    </row>
    <row r="165" spans="3:7" x14ac:dyDescent="0.2">
      <c r="C165" s="19"/>
      <c r="D165" s="19"/>
      <c r="E165" s="19"/>
      <c r="F165" s="19"/>
      <c r="G165" s="19"/>
    </row>
    <row r="166" spans="3:7" x14ac:dyDescent="0.2">
      <c r="C166" s="19"/>
      <c r="D166" s="19"/>
      <c r="E166" s="19"/>
      <c r="F166" s="19"/>
      <c r="G166" s="19"/>
    </row>
    <row r="167" spans="3:7" x14ac:dyDescent="0.2">
      <c r="C167" s="19"/>
      <c r="D167" s="19"/>
      <c r="E167" s="19"/>
      <c r="F167" s="19"/>
      <c r="G167" s="19"/>
    </row>
    <row r="168" spans="3:7" x14ac:dyDescent="0.2">
      <c r="C168" s="19"/>
      <c r="D168" s="19"/>
      <c r="E168" s="19"/>
      <c r="F168" s="19"/>
      <c r="G168" s="19"/>
    </row>
    <row r="169" spans="3:7" x14ac:dyDescent="0.2">
      <c r="C169" s="19"/>
      <c r="D169" s="19"/>
      <c r="E169" s="19"/>
      <c r="F169" s="19"/>
      <c r="G169" s="19"/>
    </row>
    <row r="170" spans="3:7" x14ac:dyDescent="0.2">
      <c r="C170" s="19"/>
      <c r="D170" s="19"/>
      <c r="E170" s="19"/>
      <c r="F170" s="19"/>
      <c r="G170" s="19"/>
    </row>
    <row r="171" spans="3:7" x14ac:dyDescent="0.2">
      <c r="C171" s="19"/>
      <c r="D171" s="19"/>
      <c r="E171" s="19"/>
      <c r="F171" s="19"/>
      <c r="G171" s="19"/>
    </row>
    <row r="172" spans="3:7" x14ac:dyDescent="0.2">
      <c r="C172" s="19"/>
      <c r="D172" s="19"/>
      <c r="E172" s="19"/>
      <c r="F172" s="19"/>
      <c r="G172" s="19"/>
    </row>
    <row r="173" spans="3:7" x14ac:dyDescent="0.2">
      <c r="C173" s="19"/>
      <c r="D173" s="19"/>
      <c r="E173" s="19"/>
      <c r="F173" s="19"/>
      <c r="G173" s="19"/>
    </row>
    <row r="174" spans="3:7" x14ac:dyDescent="0.2">
      <c r="C174" s="19"/>
      <c r="D174" s="19"/>
      <c r="E174" s="19"/>
      <c r="F174" s="19"/>
      <c r="G174" s="19"/>
    </row>
    <row r="175" spans="3:7" x14ac:dyDescent="0.2">
      <c r="C175" s="19"/>
      <c r="D175" s="19"/>
      <c r="E175" s="19"/>
      <c r="F175" s="19"/>
      <c r="G175" s="19"/>
    </row>
    <row r="176" spans="3:7" x14ac:dyDescent="0.2">
      <c r="C176" s="19"/>
      <c r="D176" s="19"/>
      <c r="E176" s="19"/>
      <c r="F176" s="19"/>
      <c r="G176" s="19"/>
    </row>
    <row r="177" spans="3:7" x14ac:dyDescent="0.2">
      <c r="C177" s="19"/>
      <c r="D177" s="19"/>
      <c r="E177" s="19"/>
      <c r="F177" s="19"/>
      <c r="G177" s="19"/>
    </row>
    <row r="178" spans="3:7" x14ac:dyDescent="0.2">
      <c r="C178" s="19"/>
      <c r="D178" s="19"/>
      <c r="E178" s="19"/>
      <c r="F178" s="19"/>
      <c r="G178" s="19"/>
    </row>
    <row r="179" spans="3:7" x14ac:dyDescent="0.2">
      <c r="C179" s="19"/>
      <c r="D179" s="19"/>
      <c r="E179" s="19"/>
      <c r="F179" s="19"/>
      <c r="G179" s="19"/>
    </row>
    <row r="180" spans="3:7" x14ac:dyDescent="0.2">
      <c r="C180" s="19"/>
      <c r="D180" s="19"/>
      <c r="E180" s="19"/>
      <c r="F180" s="19"/>
      <c r="G180" s="19"/>
    </row>
    <row r="181" spans="3:7" x14ac:dyDescent="0.2">
      <c r="C181" s="19"/>
      <c r="D181" s="19"/>
      <c r="E181" s="19"/>
      <c r="F181" s="19"/>
      <c r="G181" s="19"/>
    </row>
    <row r="182" spans="3:7" x14ac:dyDescent="0.2">
      <c r="C182" s="19"/>
      <c r="D182" s="19"/>
      <c r="E182" s="19"/>
      <c r="F182" s="19"/>
      <c r="G182" s="19"/>
    </row>
    <row r="183" spans="3:7" x14ac:dyDescent="0.2">
      <c r="C183" s="19"/>
      <c r="D183" s="19"/>
      <c r="E183" s="19"/>
      <c r="F183" s="19"/>
      <c r="G183" s="19"/>
    </row>
    <row r="184" spans="3:7" x14ac:dyDescent="0.2">
      <c r="C184" s="19"/>
      <c r="D184" s="19"/>
      <c r="E184" s="19"/>
      <c r="F184" s="19"/>
      <c r="G184" s="19"/>
    </row>
    <row r="185" spans="3:7" x14ac:dyDescent="0.2">
      <c r="C185" s="19"/>
      <c r="D185" s="19"/>
      <c r="E185" s="19"/>
      <c r="F185" s="19"/>
      <c r="G185" s="19"/>
    </row>
    <row r="186" spans="3:7" x14ac:dyDescent="0.2">
      <c r="C186" s="19"/>
      <c r="D186" s="19"/>
      <c r="E186" s="19"/>
      <c r="F186" s="19"/>
      <c r="G186" s="19"/>
    </row>
    <row r="187" spans="3:7" x14ac:dyDescent="0.2">
      <c r="C187" s="19"/>
      <c r="D187" s="19"/>
      <c r="E187" s="19"/>
      <c r="F187" s="19"/>
      <c r="G187" s="19"/>
    </row>
    <row r="188" spans="3:7" x14ac:dyDescent="0.2">
      <c r="C188" s="19"/>
      <c r="D188" s="19"/>
      <c r="E188" s="19"/>
      <c r="F188" s="19"/>
      <c r="G188" s="19"/>
    </row>
    <row r="189" spans="3:7" x14ac:dyDescent="0.2">
      <c r="C189" s="19"/>
      <c r="D189" s="19"/>
      <c r="E189" s="19"/>
      <c r="F189" s="19"/>
      <c r="G189" s="19"/>
    </row>
    <row r="190" spans="3:7" x14ac:dyDescent="0.2">
      <c r="C190" s="19"/>
      <c r="D190" s="19"/>
      <c r="E190" s="19"/>
      <c r="F190" s="19"/>
      <c r="G190" s="19"/>
    </row>
    <row r="191" spans="3:7" x14ac:dyDescent="0.2">
      <c r="C191" s="19"/>
      <c r="D191" s="19"/>
      <c r="E191" s="19"/>
      <c r="F191" s="19"/>
      <c r="G191" s="19"/>
    </row>
    <row r="192" spans="3:7" x14ac:dyDescent="0.2">
      <c r="C192" s="19"/>
      <c r="D192" s="19"/>
      <c r="E192" s="19"/>
      <c r="F192" s="19"/>
      <c r="G192" s="19"/>
    </row>
    <row r="193" spans="3:7" x14ac:dyDescent="0.2">
      <c r="C193" s="19"/>
      <c r="D193" s="19"/>
      <c r="E193" s="19"/>
      <c r="F193" s="19"/>
      <c r="G193" s="19"/>
    </row>
    <row r="194" spans="3:7" x14ac:dyDescent="0.2">
      <c r="C194" s="19"/>
      <c r="D194" s="19"/>
      <c r="E194" s="19"/>
      <c r="F194" s="19"/>
      <c r="G194" s="19"/>
    </row>
    <row r="195" spans="3:7" x14ac:dyDescent="0.2">
      <c r="C195" s="19"/>
      <c r="D195" s="19"/>
      <c r="E195" s="19"/>
      <c r="F195" s="19"/>
      <c r="G195" s="19"/>
    </row>
    <row r="196" spans="3:7" x14ac:dyDescent="0.2">
      <c r="C196" s="19"/>
      <c r="D196" s="19"/>
      <c r="E196" s="19"/>
      <c r="F196" s="19"/>
      <c r="G196" s="19"/>
    </row>
    <row r="197" spans="3:7" x14ac:dyDescent="0.2">
      <c r="C197" s="19"/>
      <c r="D197" s="19"/>
      <c r="E197" s="19"/>
      <c r="F197" s="19"/>
      <c r="G197" s="19"/>
    </row>
    <row r="198" spans="3:7" x14ac:dyDescent="0.2">
      <c r="C198" s="19"/>
      <c r="D198" s="19"/>
      <c r="E198" s="19"/>
      <c r="F198" s="19"/>
      <c r="G198" s="19"/>
    </row>
    <row r="199" spans="3:7" x14ac:dyDescent="0.2">
      <c r="C199" s="19"/>
      <c r="D199" s="19"/>
      <c r="E199" s="19"/>
      <c r="F199" s="19"/>
      <c r="G199" s="19"/>
    </row>
    <row r="200" spans="3:7" x14ac:dyDescent="0.2">
      <c r="C200" s="19"/>
      <c r="D200" s="19"/>
      <c r="E200" s="19"/>
      <c r="F200" s="19"/>
      <c r="G200" s="19"/>
    </row>
    <row r="201" spans="3:7" x14ac:dyDescent="0.2">
      <c r="C201" s="19"/>
      <c r="D201" s="19"/>
      <c r="E201" s="19"/>
      <c r="F201" s="19"/>
      <c r="G201" s="19"/>
    </row>
    <row r="202" spans="3:7" x14ac:dyDescent="0.2">
      <c r="C202" s="19"/>
      <c r="D202" s="19"/>
      <c r="E202" s="19"/>
      <c r="F202" s="19"/>
      <c r="G202" s="19"/>
    </row>
    <row r="203" spans="3:7" x14ac:dyDescent="0.2">
      <c r="C203" s="19"/>
      <c r="D203" s="19"/>
      <c r="E203" s="19"/>
      <c r="F203" s="19"/>
      <c r="G203" s="19"/>
    </row>
    <row r="204" spans="3:7" x14ac:dyDescent="0.2">
      <c r="C204" s="19"/>
      <c r="D204" s="19"/>
      <c r="E204" s="19"/>
      <c r="F204" s="19"/>
      <c r="G204" s="19"/>
    </row>
    <row r="205" spans="3:7" x14ac:dyDescent="0.2">
      <c r="C205" s="19"/>
      <c r="D205" s="19"/>
      <c r="E205" s="19"/>
      <c r="F205" s="19"/>
      <c r="G205" s="19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7"/>
  <sheetViews>
    <sheetView workbookViewId="0">
      <selection activeCell="C17" sqref="C1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74</v>
      </c>
    </row>
    <row r="3" spans="1:15" x14ac:dyDescent="0.2">
      <c r="F3" s="2"/>
    </row>
    <row r="4" spans="1:15" ht="13.5" thickBot="1" x14ac:dyDescent="0.25">
      <c r="A4" s="12" t="s">
        <v>82</v>
      </c>
      <c r="F4" s="2"/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19">
        <f>+C16/'Løntabel oktober 2019'!C15-1</f>
        <v>6.7407196430266936E-3</v>
      </c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3" spans="1:15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">
      <c r="A14" s="2"/>
      <c r="B14" s="2"/>
      <c r="C14" s="2"/>
      <c r="D14" s="2"/>
      <c r="E14" s="2"/>
      <c r="F14" s="2"/>
      <c r="G14" s="2"/>
    </row>
    <row r="15" spans="1:15" x14ac:dyDescent="0.2">
      <c r="A15" s="2"/>
      <c r="B15" s="1" t="s">
        <v>9</v>
      </c>
      <c r="D15" s="16"/>
      <c r="E15" s="16"/>
      <c r="F15" s="16"/>
      <c r="G15" s="16"/>
    </row>
    <row r="16" spans="1:15" x14ac:dyDescent="0.2">
      <c r="A16" s="4">
        <v>19</v>
      </c>
      <c r="B16" s="5" t="s">
        <v>10</v>
      </c>
      <c r="C16" s="6">
        <f>+'Løntabel oktober 2017'!C10*(100%+'Løntabel oktober 2018'!$E$63+'Løntabel oktober 2019'!$E$63+$E$64)</f>
        <v>25553.480064235402</v>
      </c>
      <c r="D16" s="6">
        <f>+'Løntabel oktober 2017'!D10*(100%+'Løntabel oktober 2018'!$E$63+'Løntabel oktober 2019'!$E$63+$E$64)</f>
        <v>25971.949499513012</v>
      </c>
      <c r="E16" s="6">
        <f>+'Løntabel oktober 2017'!E10*(100%+'Løntabel oktober 2018'!$E$63+'Løntabel oktober 2019'!$E$63+$E$64)</f>
        <v>26261.677096415933</v>
      </c>
      <c r="F16" s="6">
        <f>+'Løntabel oktober 2017'!F10*(100%+'Løntabel oktober 2018'!$E$63+'Løntabel oktober 2019'!$E$63+$E$64)</f>
        <v>26680.158477013461</v>
      </c>
      <c r="G16" s="6">
        <f>+'Løntabel oktober 2017'!G10*(100%+'Løntabel oktober 2018'!$E$63+'Løntabel oktober 2019'!$E$63+$E$64)</f>
        <v>26969.898253873704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15" x14ac:dyDescent="0.2">
      <c r="A17" s="2"/>
      <c r="B17" s="12" t="s">
        <v>16</v>
      </c>
      <c r="C17" s="14">
        <f>C16*$D$9</f>
        <v>1405.4414035329471</v>
      </c>
      <c r="D17" s="14">
        <f t="shared" ref="D17:G17" si="0">D16*$D$9</f>
        <v>1428.4572224732156</v>
      </c>
      <c r="E17" s="14">
        <f t="shared" si="0"/>
        <v>1444.3922403028764</v>
      </c>
      <c r="F17" s="14">
        <f t="shared" si="0"/>
        <v>1467.4087162357405</v>
      </c>
      <c r="G17" s="14">
        <f t="shared" si="0"/>
        <v>1483.3444039630538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15" x14ac:dyDescent="0.2">
      <c r="A18" s="2"/>
      <c r="B18" s="12" t="s">
        <v>22</v>
      </c>
      <c r="C18" s="14">
        <f>C16-C17</f>
        <v>24148.038660702456</v>
      </c>
      <c r="D18" s="14">
        <f>D16-D17</f>
        <v>24543.492277039797</v>
      </c>
      <c r="E18" s="14">
        <f>E16-E17</f>
        <v>24817.284856113056</v>
      </c>
      <c r="F18" s="14">
        <f>F16-F17</f>
        <v>25212.749760777722</v>
      </c>
      <c r="G18" s="14">
        <f>G16-G17</f>
        <v>25486.553849910651</v>
      </c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15" x14ac:dyDescent="0.2">
      <c r="A19" s="2"/>
      <c r="B19" s="12" t="s">
        <v>27</v>
      </c>
      <c r="C19" s="14">
        <f>C16*$D$10</f>
        <v>2810.8828070658942</v>
      </c>
      <c r="D19" s="14">
        <f>D16*$D$10</f>
        <v>2856.9144449464311</v>
      </c>
      <c r="E19" s="14">
        <f>E16*$D$10</f>
        <v>2888.7844806057528</v>
      </c>
      <c r="F19" s="14">
        <f>F16*$D$10</f>
        <v>2934.817432471481</v>
      </c>
      <c r="G19" s="14">
        <f>G16*$D$10</f>
        <v>2966.6888079261075</v>
      </c>
      <c r="I19" s="2"/>
      <c r="J19" s="8"/>
      <c r="K19" s="2"/>
      <c r="O19" s="2"/>
    </row>
    <row r="20" spans="1:15" x14ac:dyDescent="0.2">
      <c r="A20" s="2" t="s">
        <v>28</v>
      </c>
      <c r="B20" s="1"/>
      <c r="C20" s="2"/>
      <c r="D20" s="9"/>
      <c r="E20" s="9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15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15" x14ac:dyDescent="0.2">
      <c r="A22" s="4">
        <v>24</v>
      </c>
      <c r="B22" s="5" t="s">
        <v>10</v>
      </c>
      <c r="C22" s="6">
        <f>+'Løntabel oktober 2017'!C16*(100%+'Løntabel oktober 2018'!$E$63+'Løntabel oktober 2019'!$E$63+$E$64)</f>
        <v>27580.038598306808</v>
      </c>
      <c r="D22" s="6">
        <f>+'Løntabel oktober 2017'!D16*(100%+'Løntabel oktober 2018'!$E$63+'Løntabel oktober 2019'!$E$63+$E$64)</f>
        <v>27995.931329909887</v>
      </c>
      <c r="E22" s="6">
        <f>+'Løntabel oktober 2017'!E16*(100%+'Løntabel oktober 2018'!$E$63+'Løntabel oktober 2019'!$E$63+$E$64)</f>
        <v>28283.910341606705</v>
      </c>
      <c r="F22" s="6">
        <f>+'Løntabel oktober 2017'!F16*(100%+'Løntabel oktober 2018'!$E$63+'Løntabel oktober 2019'!$E$63+$E$64)</f>
        <v>28699.803073209783</v>
      </c>
      <c r="G22" s="6">
        <f>+'Løntabel oktober 2017'!G16*(100%+'Løntabel oktober 2018'!$E$63+'Løntabel oktober 2019'!$E$63+$E$64)</f>
        <v>28987.67045339369</v>
      </c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15" x14ac:dyDescent="0.2">
      <c r="A23" s="2"/>
      <c r="B23" s="2" t="s">
        <v>16</v>
      </c>
      <c r="C23" s="14">
        <f>C22*$D$9</f>
        <v>1516.9021229068744</v>
      </c>
      <c r="D23" s="14">
        <f t="shared" ref="D23:G23" si="1">D22*$D$9</f>
        <v>1539.7762231450438</v>
      </c>
      <c r="E23" s="14">
        <f t="shared" si="1"/>
        <v>1555.6150687883687</v>
      </c>
      <c r="F23" s="14">
        <f t="shared" si="1"/>
        <v>1578.4891690265381</v>
      </c>
      <c r="G23" s="14">
        <f t="shared" si="1"/>
        <v>1594.3218749366529</v>
      </c>
      <c r="I23" s="2" t="s">
        <v>42</v>
      </c>
      <c r="K23" s="2" t="s">
        <v>43</v>
      </c>
      <c r="L23" s="2" t="s">
        <v>44</v>
      </c>
      <c r="O23" s="2"/>
    </row>
    <row r="24" spans="1:15" x14ac:dyDescent="0.2">
      <c r="A24" s="2"/>
      <c r="B24" s="2" t="s">
        <v>22</v>
      </c>
      <c r="C24" s="14">
        <f>C22-C23</f>
        <v>26063.136475399933</v>
      </c>
      <c r="D24" s="14">
        <f>D22-D23</f>
        <v>26456.155106764843</v>
      </c>
      <c r="E24" s="14">
        <f>E22-E23</f>
        <v>26728.295272818337</v>
      </c>
      <c r="F24" s="14">
        <f>F22-F23</f>
        <v>27121.313904183244</v>
      </c>
      <c r="G24" s="14">
        <f>G22-G23</f>
        <v>27393.348578457037</v>
      </c>
      <c r="I24" s="2"/>
      <c r="K24" s="2"/>
      <c r="L24" s="2"/>
      <c r="O24" s="2"/>
    </row>
    <row r="25" spans="1:15" x14ac:dyDescent="0.2">
      <c r="A25" s="2"/>
      <c r="B25" s="2" t="s">
        <v>27</v>
      </c>
      <c r="C25" s="14">
        <f>C22*$D$10</f>
        <v>3033.8042458137488</v>
      </c>
      <c r="D25" s="14">
        <f>D22*$D$10</f>
        <v>3079.5524462900876</v>
      </c>
      <c r="E25" s="14">
        <f>E22*$D$10</f>
        <v>3111.2301375767374</v>
      </c>
      <c r="F25" s="14">
        <f>F22*$D$10</f>
        <v>3156.9783380530762</v>
      </c>
      <c r="G25" s="14">
        <f>G22*$D$10</f>
        <v>3188.6437498733058</v>
      </c>
      <c r="I25" s="2" t="s">
        <v>45</v>
      </c>
      <c r="K25" s="12" t="s">
        <v>46</v>
      </c>
      <c r="L25" s="12" t="s">
        <v>47</v>
      </c>
      <c r="O25" s="2"/>
    </row>
    <row r="26" spans="1:15" x14ac:dyDescent="0.2">
      <c r="A26" s="2" t="s">
        <v>28</v>
      </c>
      <c r="B26" s="2"/>
      <c r="C26" s="14"/>
      <c r="D26" s="14"/>
      <c r="E26" s="14"/>
      <c r="F26" s="14"/>
      <c r="G26" s="10"/>
      <c r="I26" s="2" t="s">
        <v>48</v>
      </c>
      <c r="K26" s="12" t="s">
        <v>49</v>
      </c>
      <c r="L26" s="12" t="s">
        <v>50</v>
      </c>
      <c r="O26" s="11"/>
    </row>
    <row r="27" spans="1:15" x14ac:dyDescent="0.2">
      <c r="A27" s="4">
        <v>25</v>
      </c>
      <c r="B27" s="5" t="s">
        <v>10</v>
      </c>
      <c r="C27" s="6">
        <f>+'Løntabel oktober 2017'!C21*(100%+'Løntabel oktober 2018'!$E$63+'Løntabel oktober 2019'!$E$63+$E$64)</f>
        <v>28024.56137146732</v>
      </c>
      <c r="D27" s="6">
        <f>+'Løntabel oktober 2017'!D21*(100%+'Løntabel oktober 2018'!$E$63+'Løntabel oktober 2019'!$E$63+$E$64)</f>
        <v>28427.436179295415</v>
      </c>
      <c r="E27" s="6">
        <f>+'Løntabel oktober 2017'!E21*(100%+'Løntabel oktober 2018'!$E$63+'Løntabel oktober 2019'!$E$63+$E$64)</f>
        <v>28706.317904314496</v>
      </c>
      <c r="F27" s="6">
        <f>+'Løntabel oktober 2017'!F21*(100%+'Løntabel oktober 2018'!$E$63+'Løntabel oktober 2019'!$E$63+$E$64)</f>
        <v>29109.403452673028</v>
      </c>
      <c r="G27" s="6">
        <f>+'Løntabel oktober 2017'!G21*(100%+'Løntabel oktober 2018'!$E$63+'Løntabel oktober 2019'!$E$63+$E$64)</f>
        <v>29388.273990546848</v>
      </c>
      <c r="I27" s="2" t="s">
        <v>51</v>
      </c>
      <c r="L27" s="12" t="s">
        <v>52</v>
      </c>
      <c r="O27" s="11"/>
    </row>
    <row r="28" spans="1:15" x14ac:dyDescent="0.2">
      <c r="A28" s="2"/>
      <c r="B28" s="2" t="s">
        <v>16</v>
      </c>
      <c r="C28" s="14">
        <f>C27*$D$9</f>
        <v>1541.3508754307027</v>
      </c>
      <c r="D28" s="14">
        <f t="shared" ref="D28:G28" si="2">D27*$D$9</f>
        <v>1563.5089898612478</v>
      </c>
      <c r="E28" s="14">
        <f t="shared" si="2"/>
        <v>1578.8474847372972</v>
      </c>
      <c r="F28" s="14">
        <f t="shared" si="2"/>
        <v>1601.0171898970166</v>
      </c>
      <c r="G28" s="14">
        <f t="shared" si="2"/>
        <v>1616.3550694800767</v>
      </c>
      <c r="I28" s="11" t="s">
        <v>53</v>
      </c>
      <c r="L28" s="12" t="s">
        <v>54</v>
      </c>
      <c r="O28" s="11"/>
    </row>
    <row r="29" spans="1:15" x14ac:dyDescent="0.2">
      <c r="A29" s="2"/>
      <c r="B29" s="2" t="s">
        <v>22</v>
      </c>
      <c r="C29" s="14">
        <f>C27-C28</f>
        <v>26483.210496036616</v>
      </c>
      <c r="D29" s="14">
        <f>D27-D28</f>
        <v>26863.927189434165</v>
      </c>
      <c r="E29" s="14">
        <f>E27-E28</f>
        <v>27127.470419577199</v>
      </c>
      <c r="F29" s="14">
        <f>F27-F28</f>
        <v>27508.38626277601</v>
      </c>
      <c r="G29" s="14">
        <f>G27-G28</f>
        <v>27771.918921066772</v>
      </c>
      <c r="I29" s="11"/>
      <c r="O29" s="8"/>
    </row>
    <row r="30" spans="1:15" x14ac:dyDescent="0.2">
      <c r="A30" s="2"/>
      <c r="B30" s="2" t="s">
        <v>27</v>
      </c>
      <c r="C30" s="14">
        <f>C27*$D$10</f>
        <v>3082.7017508614053</v>
      </c>
      <c r="D30" s="14">
        <f>D27*$D$10</f>
        <v>3127.0179797224955</v>
      </c>
      <c r="E30" s="14">
        <f>E27*$D$10</f>
        <v>3157.6949694745945</v>
      </c>
      <c r="F30" s="14">
        <f>F27*$D$10</f>
        <v>3202.0343797940332</v>
      </c>
      <c r="G30" s="14">
        <f>G27*$D$10</f>
        <v>3232.7101389601535</v>
      </c>
      <c r="I30" s="11" t="s">
        <v>55</v>
      </c>
      <c r="L30" s="2" t="s">
        <v>56</v>
      </c>
      <c r="O30" s="8"/>
    </row>
    <row r="31" spans="1:15" x14ac:dyDescent="0.2">
      <c r="A31" s="2" t="s">
        <v>28</v>
      </c>
      <c r="B31" s="2"/>
      <c r="C31" s="14"/>
      <c r="D31" s="14"/>
      <c r="E31" s="14"/>
      <c r="F31" s="10"/>
      <c r="G31" s="14"/>
      <c r="I31" s="11" t="s">
        <v>57</v>
      </c>
      <c r="L31" s="12" t="s">
        <v>58</v>
      </c>
      <c r="O31" s="8"/>
    </row>
    <row r="32" spans="1:15" x14ac:dyDescent="0.2">
      <c r="A32" s="4">
        <v>26</v>
      </c>
      <c r="B32" s="5" t="s">
        <v>10</v>
      </c>
      <c r="C32" s="6">
        <f>+'Løntabel oktober 2017'!C26*(100%+'Løntabel oktober 2018'!$E$63+'Løntabel oktober 2019'!$E$63+$E$64)</f>
        <v>28479.308321010169</v>
      </c>
      <c r="D32" s="6">
        <f>+'Løntabel oktober 2017'!D26*(100%+'Løntabel oktober 2018'!$E$63+'Løntabel oktober 2019'!$E$63+$E$64)</f>
        <v>28868.437422129045</v>
      </c>
      <c r="E32" s="6">
        <f>+'Løntabel oktober 2017'!E26*(100%+'Løntabel oktober 2018'!$E$63+'Løntabel oktober 2019'!$E$63+$E$64)</f>
        <v>29137.695669842225</v>
      </c>
      <c r="F32" s="6">
        <f>+'Løntabel oktober 2017'!F26*(100%+'Løntabel oktober 2018'!$E$63+'Løntabel oktober 2019'!$E$63+$E$64)</f>
        <v>29526.74056299929</v>
      </c>
      <c r="G32" s="6">
        <f>+'Løntabel oktober 2017'!G26*(100%+'Løntabel oktober 2018'!$E$63+'Løntabel oktober 2019'!$E$63+$E$64)</f>
        <v>29796.008510226005</v>
      </c>
      <c r="L32" s="12" t="s">
        <v>59</v>
      </c>
      <c r="O32" s="8"/>
    </row>
    <row r="33" spans="1:15" x14ac:dyDescent="0.2">
      <c r="A33" s="2"/>
      <c r="B33" s="2" t="s">
        <v>16</v>
      </c>
      <c r="C33" s="14">
        <f>C32*$D$9</f>
        <v>1566.3619576555593</v>
      </c>
      <c r="D33" s="14">
        <f t="shared" ref="D33:G33" si="3">D32*$D$9</f>
        <v>1587.7640582170975</v>
      </c>
      <c r="E33" s="14">
        <f t="shared" si="3"/>
        <v>1602.5732618413224</v>
      </c>
      <c r="F33" s="14">
        <f t="shared" si="3"/>
        <v>1623.9707309649609</v>
      </c>
      <c r="G33" s="14">
        <f t="shared" si="3"/>
        <v>1638.7804680624304</v>
      </c>
      <c r="L33" s="12" t="s">
        <v>60</v>
      </c>
      <c r="O33" s="8"/>
    </row>
    <row r="34" spans="1:15" x14ac:dyDescent="0.2">
      <c r="A34" s="2"/>
      <c r="B34" s="2" t="s">
        <v>22</v>
      </c>
      <c r="C34" s="14">
        <f>C32-C33</f>
        <v>26912.946363354611</v>
      </c>
      <c r="D34" s="14">
        <f>D32-D33</f>
        <v>27280.673363911948</v>
      </c>
      <c r="E34" s="14">
        <f>E32-E33</f>
        <v>27535.122408000901</v>
      </c>
      <c r="F34" s="14">
        <f>F32-F33</f>
        <v>27902.76983203433</v>
      </c>
      <c r="G34" s="14">
        <f>G32-G33</f>
        <v>28157.228042163573</v>
      </c>
      <c r="L34" s="12" t="s">
        <v>61</v>
      </c>
    </row>
    <row r="35" spans="1:15" x14ac:dyDescent="0.2">
      <c r="A35" s="2"/>
      <c r="B35" s="2" t="s">
        <v>27</v>
      </c>
      <c r="C35" s="14">
        <f>C32*$D$10</f>
        <v>3132.7239153111186</v>
      </c>
      <c r="D35" s="14">
        <f>D32*$D$10</f>
        <v>3175.528116434195</v>
      </c>
      <c r="E35" s="14">
        <f>E32*$D$10</f>
        <v>3205.1465236826448</v>
      </c>
      <c r="F35" s="14">
        <f>F32*$D$10</f>
        <v>3247.9414619299218</v>
      </c>
      <c r="G35" s="14">
        <f>G32*$D$10</f>
        <v>3277.5609361248607</v>
      </c>
      <c r="L35" s="12" t="s">
        <v>62</v>
      </c>
      <c r="O35" s="2"/>
    </row>
    <row r="36" spans="1:15" x14ac:dyDescent="0.2">
      <c r="A36" s="2" t="s">
        <v>28</v>
      </c>
      <c r="B36" s="2"/>
      <c r="C36" s="14"/>
      <c r="D36" s="14"/>
      <c r="E36" s="10"/>
      <c r="F36" s="14"/>
      <c r="G36" s="14"/>
      <c r="L36" s="12" t="s">
        <v>63</v>
      </c>
    </row>
    <row r="37" spans="1:15" x14ac:dyDescent="0.2">
      <c r="A37" s="4">
        <v>28</v>
      </c>
      <c r="B37" s="5" t="s">
        <v>10</v>
      </c>
      <c r="C37" s="6">
        <f>+'Løntabel oktober 2017'!C31*(100%+'Løntabel oktober 2018'!$E$63+'Løntabel oktober 2019'!$E$63+$E$64)</f>
        <v>29419.897332882112</v>
      </c>
      <c r="D37" s="6">
        <f>+'Løntabel oktober 2017'!D31*(100%+'Løntabel oktober 2018'!$E$63+'Løntabel oktober 2019'!$E$63+$E$64)</f>
        <v>29778.130874599945</v>
      </c>
      <c r="E37" s="6">
        <f>+'Løntabel oktober 2017'!E31*(100%+'Løntabel oktober 2018'!$E$63+'Løntabel oktober 2019'!$E$63+$E$64)</f>
        <v>30026.11704021797</v>
      </c>
      <c r="F37" s="6">
        <f>+'Løntabel oktober 2017'!F31*(100%+'Løntabel oktober 2018'!$E$63+'Løntabel oktober 2019'!$E$63+$E$64)</f>
        <v>30384.3505819358</v>
      </c>
      <c r="G37" s="6">
        <f>+'Løntabel oktober 2017'!G31*(100%+'Løntabel oktober 2018'!$E$63+'Løntabel oktober 2019'!$E$63+$E$64)</f>
        <v>30632.242840078437</v>
      </c>
      <c r="H37" s="17"/>
      <c r="I37" s="17"/>
      <c r="J37" s="17"/>
      <c r="K37" s="17"/>
      <c r="L37" s="12" t="s">
        <v>64</v>
      </c>
    </row>
    <row r="38" spans="1:15" x14ac:dyDescent="0.2">
      <c r="A38" s="2"/>
      <c r="B38" s="2" t="s">
        <v>16</v>
      </c>
      <c r="C38" s="14">
        <f>C37*$D$9</f>
        <v>1618.0943533085162</v>
      </c>
      <c r="D38" s="14">
        <f t="shared" ref="D38:G38" si="4">D37*$D$9</f>
        <v>1637.7971981029971</v>
      </c>
      <c r="E38" s="14">
        <f t="shared" si="4"/>
        <v>1651.4364372119883</v>
      </c>
      <c r="F38" s="14">
        <f t="shared" si="4"/>
        <v>1671.1392820064691</v>
      </c>
      <c r="G38" s="14">
        <f t="shared" si="4"/>
        <v>1684.773356204314</v>
      </c>
      <c r="L38" s="2" t="s">
        <v>65</v>
      </c>
      <c r="O38" s="2"/>
    </row>
    <row r="39" spans="1:15" x14ac:dyDescent="0.2">
      <c r="A39" s="2"/>
      <c r="B39" s="2" t="s">
        <v>22</v>
      </c>
      <c r="C39" s="14">
        <f>C37-C38</f>
        <v>27801.802979573597</v>
      </c>
      <c r="D39" s="14">
        <f>D37-D38</f>
        <v>28140.333676496946</v>
      </c>
      <c r="E39" s="14">
        <f>E37-E38</f>
        <v>28374.680603005982</v>
      </c>
      <c r="F39" s="14">
        <f>F37-F38</f>
        <v>28713.211299929331</v>
      </c>
      <c r="G39" s="14">
        <f>G37-G38</f>
        <v>28947.469483874123</v>
      </c>
      <c r="L39" s="12" t="s">
        <v>66</v>
      </c>
      <c r="O39" s="2"/>
    </row>
    <row r="40" spans="1:15" x14ac:dyDescent="0.2">
      <c r="A40" s="2"/>
      <c r="B40" s="2" t="s">
        <v>27</v>
      </c>
      <c r="C40" s="14">
        <f>C37*$D$10</f>
        <v>3236.1887066170325</v>
      </c>
      <c r="D40" s="14">
        <f>D37*$D$10</f>
        <v>3275.5943962059941</v>
      </c>
      <c r="E40" s="14">
        <f>E37*$D$10</f>
        <v>3302.8728744239766</v>
      </c>
      <c r="F40" s="14">
        <f>F37*$D$10</f>
        <v>3342.2785640129382</v>
      </c>
      <c r="G40" s="14">
        <f>G37*$D$10</f>
        <v>3369.5467124086281</v>
      </c>
    </row>
    <row r="41" spans="1:15" x14ac:dyDescent="0.2">
      <c r="A41" s="4">
        <v>29</v>
      </c>
      <c r="B41" s="5" t="s">
        <v>10</v>
      </c>
      <c r="C41" s="6">
        <f>+'Løntabel oktober 2017'!C35*(100%+'Løntabel oktober 2018'!$E$63+'Løntabel oktober 2019'!$E$63+$E$64)</f>
        <v>29906.056332940625</v>
      </c>
      <c r="D41" s="6">
        <f>+'Løntabel oktober 2017'!D35*(100%+'Løntabel oktober 2018'!$E$63+'Løntabel oktober 2019'!$E$63+$E$64)</f>
        <v>30247.339575351798</v>
      </c>
      <c r="E41" s="6">
        <f>+'Løntabel oktober 2017'!E35*(100%+'Løntabel oktober 2018'!$E$63+'Løntabel oktober 2019'!$E$63+$E$64)</f>
        <v>30483.552091243655</v>
      </c>
      <c r="F41" s="6">
        <f>+'Løntabel oktober 2017'!F35*(100%+'Løntabel oktober 2018'!$E$63+'Løntabel oktober 2019'!$E$63+$E$64)</f>
        <v>30824.741426179451</v>
      </c>
      <c r="G41" s="6">
        <f>+'Løntabel oktober 2017'!G35*(100%+'Løntabel oktober 2018'!$E$63+'Løntabel oktober 2019'!$E$63+$E$64)</f>
        <v>31061.047849546703</v>
      </c>
    </row>
    <row r="42" spans="1:15" x14ac:dyDescent="0.2">
      <c r="A42" s="2"/>
      <c r="B42" s="2" t="s">
        <v>16</v>
      </c>
      <c r="C42" s="14">
        <f>C41*$D$9</f>
        <v>1644.8330983117344</v>
      </c>
      <c r="D42" s="14">
        <f t="shared" ref="D42:G42" si="5">D41*$D$9</f>
        <v>1663.603676644349</v>
      </c>
      <c r="E42" s="14">
        <f t="shared" si="5"/>
        <v>1676.595365018401</v>
      </c>
      <c r="F42" s="14">
        <f t="shared" si="5"/>
        <v>1695.3607784398698</v>
      </c>
      <c r="G42" s="14">
        <f t="shared" si="5"/>
        <v>1708.3576317250686</v>
      </c>
    </row>
    <row r="43" spans="1:15" x14ac:dyDescent="0.2">
      <c r="A43" s="2"/>
      <c r="B43" s="2" t="s">
        <v>22</v>
      </c>
      <c r="C43" s="14">
        <f>C41-C42</f>
        <v>28261.223234628891</v>
      </c>
      <c r="D43" s="14">
        <f>D41-D42</f>
        <v>28583.735898707448</v>
      </c>
      <c r="E43" s="14">
        <f>E41-E42</f>
        <v>28806.956726225253</v>
      </c>
      <c r="F43" s="14">
        <f>F41-F42</f>
        <v>29129.380647739581</v>
      </c>
      <c r="G43" s="14">
        <f>G41-G42</f>
        <v>29352.690217821633</v>
      </c>
    </row>
    <row r="44" spans="1:15" x14ac:dyDescent="0.2">
      <c r="A44" s="2"/>
      <c r="B44" s="2" t="s">
        <v>27</v>
      </c>
      <c r="C44" s="14">
        <f>C41*$D$10</f>
        <v>3289.6661966234687</v>
      </c>
      <c r="D44" s="14">
        <f>D41*$D$10</f>
        <v>3327.207353288698</v>
      </c>
      <c r="E44" s="14">
        <f>E41*$D$10</f>
        <v>3353.1907300368021</v>
      </c>
      <c r="F44" s="14">
        <f>F41*$D$10</f>
        <v>3390.7215568797396</v>
      </c>
      <c r="G44" s="14">
        <f>G41*$D$10</f>
        <v>3416.7152634501372</v>
      </c>
    </row>
    <row r="45" spans="1:15" x14ac:dyDescent="0.2">
      <c r="A45" s="4">
        <v>30</v>
      </c>
      <c r="B45" s="5" t="s">
        <v>10</v>
      </c>
      <c r="C45" s="6">
        <f>+'Løntabel oktober 2017'!C39*(100%+'Løntabel oktober 2018'!$E$63+'Løntabel oktober 2019'!$E$63+$E$64)</f>
        <v>30402.751028200226</v>
      </c>
      <c r="D45" s="6">
        <f>+'Løntabel oktober 2017'!D39*(100%+'Løntabel oktober 2018'!$E$63+'Løntabel oktober 2019'!$E$63+$E$64)</f>
        <v>30725.856854601014</v>
      </c>
      <c r="E45" s="6">
        <f>+'Løntabel oktober 2017'!E39*(100%+'Løntabel oktober 2018'!$E$63+'Løntabel oktober 2019'!$E$63+$E$64)</f>
        <v>30949.661845307877</v>
      </c>
      <c r="F45" s="6">
        <f>+'Løntabel oktober 2017'!F39*(100%+'Løntabel oktober 2018'!$E$63+'Løntabel oktober 2019'!$E$63+$E$64)</f>
        <v>31272.762252797987</v>
      </c>
      <c r="G45" s="6">
        <f>+'Løntabel oktober 2017'!G39*(100%+'Løntabel oktober 2018'!$E$63+'Løntabel oktober 2019'!$E$63+$E$64)</f>
        <v>31496.473336029467</v>
      </c>
    </row>
    <row r="46" spans="1:15" x14ac:dyDescent="0.2">
      <c r="A46" s="2"/>
      <c r="B46" s="2" t="s">
        <v>16</v>
      </c>
      <c r="C46" s="14">
        <f>C45*$D$9</f>
        <v>1672.1513065510123</v>
      </c>
      <c r="D46" s="14">
        <f t="shared" ref="D46:G46" si="6">D45*$D$9</f>
        <v>1689.9221270030557</v>
      </c>
      <c r="E46" s="14">
        <f t="shared" si="6"/>
        <v>1702.2314014919332</v>
      </c>
      <c r="F46" s="14">
        <f t="shared" si="6"/>
        <v>1720.0019239038893</v>
      </c>
      <c r="G46" s="14">
        <f t="shared" si="6"/>
        <v>1732.3060334816207</v>
      </c>
    </row>
    <row r="47" spans="1:15" x14ac:dyDescent="0.2">
      <c r="A47" s="2"/>
      <c r="B47" s="2" t="s">
        <v>22</v>
      </c>
      <c r="C47" s="14">
        <f>C45-C46</f>
        <v>28730.599721649214</v>
      </c>
      <c r="D47" s="14">
        <f>D45-D46</f>
        <v>29035.93472759796</v>
      </c>
      <c r="E47" s="14">
        <f>E45-E46</f>
        <v>29247.430443815945</v>
      </c>
      <c r="F47" s="14">
        <f>F45-F46</f>
        <v>29552.760328894099</v>
      </c>
      <c r="G47" s="14">
        <f>G45-G46</f>
        <v>29764.167302547845</v>
      </c>
      <c r="O47" s="2"/>
    </row>
    <row r="48" spans="1:15" x14ac:dyDescent="0.2">
      <c r="A48" s="2"/>
      <c r="B48" s="2" t="s">
        <v>27</v>
      </c>
      <c r="C48" s="14">
        <f>C45*$D$10</f>
        <v>3344.3026131020247</v>
      </c>
      <c r="D48" s="14">
        <f>D45*$D$10</f>
        <v>3379.8442540061114</v>
      </c>
      <c r="E48" s="14">
        <f>E45*$D$10</f>
        <v>3404.4628029838664</v>
      </c>
      <c r="F48" s="14">
        <f>F45*$D$10</f>
        <v>3440.0038478077786</v>
      </c>
      <c r="G48" s="14">
        <f>G45*$D$10</f>
        <v>3464.6120669632414</v>
      </c>
    </row>
    <row r="49" spans="1:15" x14ac:dyDescent="0.2">
      <c r="A49" s="2" t="s">
        <v>28</v>
      </c>
      <c r="B49" s="2"/>
      <c r="C49" s="10"/>
      <c r="D49" s="14"/>
      <c r="E49" s="14"/>
      <c r="F49" s="14"/>
      <c r="G49" s="14"/>
    </row>
    <row r="50" spans="1:15" x14ac:dyDescent="0.2">
      <c r="A50" s="4">
        <v>31</v>
      </c>
      <c r="B50" s="5" t="s">
        <v>10</v>
      </c>
      <c r="C50" s="6">
        <f>+'Løntabel oktober 2017'!C44*(100%+'Løntabel oktober 2018'!$E$63+'Løntabel oktober 2019'!$E$63+$E$64)</f>
        <v>30910.701981458296</v>
      </c>
      <c r="D50" s="6">
        <f>+'Løntabel oktober 2017'!D44*(100%+'Løntabel oktober 2018'!$E$63+'Løntabel oktober 2019'!$E$63+$E$64)</f>
        <v>31214.692217707947</v>
      </c>
      <c r="E50" s="6">
        <f>+'Løntabel oktober 2017'!E44*(100%+'Løntabel oktober 2018'!$E$63+'Løntabel oktober 2019'!$E$63+$E$64)</f>
        <v>31425.068439435017</v>
      </c>
      <c r="F50" s="6">
        <f>+'Løntabel oktober 2017'!F44*(100%+'Løntabel oktober 2018'!$E$63+'Løntabel oktober 2019'!$E$63+$E$64)</f>
        <v>31729.058675684664</v>
      </c>
      <c r="G50" s="6">
        <f>+'Løntabel oktober 2017'!G44*(100%+'Løntabel oktober 2018'!$E$63+'Løntabel oktober 2019'!$E$63+$E$64)</f>
        <v>31939.434897411731</v>
      </c>
    </row>
    <row r="51" spans="1:15" x14ac:dyDescent="0.2">
      <c r="A51" s="2"/>
      <c r="B51" s="2" t="s">
        <v>16</v>
      </c>
      <c r="C51" s="14">
        <f>C50*$D$9</f>
        <v>1700.0886089802063</v>
      </c>
      <c r="D51" s="14">
        <f t="shared" ref="D51:G51" si="7">D50*$D$9</f>
        <v>1716.8080719739371</v>
      </c>
      <c r="E51" s="14">
        <f t="shared" si="7"/>
        <v>1728.378764168926</v>
      </c>
      <c r="F51" s="14">
        <f t="shared" si="7"/>
        <v>1745.0982271626565</v>
      </c>
      <c r="G51" s="14">
        <f t="shared" si="7"/>
        <v>1756.6689193576451</v>
      </c>
    </row>
    <row r="52" spans="1:15" x14ac:dyDescent="0.2">
      <c r="A52" s="2"/>
      <c r="B52" s="2" t="s">
        <v>22</v>
      </c>
      <c r="C52" s="14">
        <f>C50-C51</f>
        <v>29210.613372478088</v>
      </c>
      <c r="D52" s="14">
        <f>D50-D51</f>
        <v>29497.88414573401</v>
      </c>
      <c r="E52" s="14">
        <f>E50-E51</f>
        <v>29696.68967526609</v>
      </c>
      <c r="F52" s="14">
        <f>F50-F51</f>
        <v>29983.960448522008</v>
      </c>
      <c r="G52" s="14">
        <f>G50-G51</f>
        <v>30182.765978054085</v>
      </c>
      <c r="O52" s="2"/>
    </row>
    <row r="53" spans="1:15" x14ac:dyDescent="0.2">
      <c r="A53" s="2"/>
      <c r="B53" s="2" t="s">
        <v>27</v>
      </c>
      <c r="C53" s="14">
        <f>C50*$D$10</f>
        <v>3400.1772179604127</v>
      </c>
      <c r="D53" s="14">
        <f>D50*$D$10</f>
        <v>3433.6161439478742</v>
      </c>
      <c r="E53" s="14">
        <f>E50*$D$10</f>
        <v>3456.7575283378519</v>
      </c>
      <c r="F53" s="14">
        <f>F50*$D$10</f>
        <v>3490.196454325313</v>
      </c>
      <c r="G53" s="14">
        <f>G50*$D$10</f>
        <v>3513.3378387152902</v>
      </c>
    </row>
    <row r="54" spans="1:15" x14ac:dyDescent="0.2">
      <c r="A54" s="2"/>
      <c r="B54" s="1"/>
      <c r="C54" s="2"/>
      <c r="D54" s="2"/>
      <c r="E54" s="2"/>
      <c r="F54" s="2"/>
      <c r="G54" s="2"/>
    </row>
    <row r="55" spans="1:15" x14ac:dyDescent="0.2">
      <c r="A55" s="2"/>
      <c r="B55" s="1" t="s">
        <v>67</v>
      </c>
      <c r="C55" s="2"/>
      <c r="D55" s="2"/>
      <c r="E55" s="2"/>
      <c r="F55" s="2"/>
      <c r="G55" s="2"/>
    </row>
    <row r="56" spans="1:15" x14ac:dyDescent="0.2">
      <c r="A56" s="4">
        <v>39</v>
      </c>
      <c r="B56" s="5" t="s">
        <v>10</v>
      </c>
      <c r="C56" s="6">
        <f>+'Løntabel oktober 2017'!C50*(100%+'Løntabel oktober 2018'!$E$63+'Løntabel oktober 2019'!$E$63+$E$64)</f>
        <v>35435.938882089853</v>
      </c>
      <c r="D56" s="6">
        <f>+'Løntabel oktober 2017'!D50*(100%+'Løntabel oktober 2018'!$E$63+'Løntabel oktober 2019'!$E$63+$E$64)</f>
        <v>35539.88271890457</v>
      </c>
      <c r="E56" s="6">
        <f>+'Løntabel oktober 2017'!E50*(100%+'Løntabel oktober 2018'!$E$63+'Løntabel oktober 2019'!$E$63+$E$64)</f>
        <v>35611.796078123742</v>
      </c>
      <c r="F56" s="6">
        <f>+'Løntabel oktober 2017'!F50*(100%+'Løntabel oktober 2018'!$E$63+'Løntabel oktober 2019'!$E$63+$E$64)</f>
        <v>35715.74794342833</v>
      </c>
      <c r="G56" s="6">
        <f>+'Løntabel oktober 2017'!G50*(100%+'Løntabel oktober 2018'!$E$63+'Løntabel oktober 2019'!$E$63+$E$64)</f>
        <v>35787.7749770472</v>
      </c>
    </row>
    <row r="57" spans="1:15" x14ac:dyDescent="0.2">
      <c r="A57" s="2"/>
      <c r="B57" s="2" t="s">
        <v>16</v>
      </c>
      <c r="C57" s="14">
        <f>C56*$D$9</f>
        <v>1948.9766385149419</v>
      </c>
      <c r="D57" s="14">
        <f t="shared" ref="D57:G57" si="8">D56*$D$9</f>
        <v>1954.6935495397513</v>
      </c>
      <c r="E57" s="14">
        <f t="shared" si="8"/>
        <v>1958.6487842968058</v>
      </c>
      <c r="F57" s="14">
        <f t="shared" si="8"/>
        <v>1964.3661368885582</v>
      </c>
      <c r="G57" s="14">
        <f t="shared" si="8"/>
        <v>1968.327623737596</v>
      </c>
    </row>
    <row r="58" spans="1:15" x14ac:dyDescent="0.2">
      <c r="A58" s="2"/>
      <c r="B58" s="2" t="s">
        <v>22</v>
      </c>
      <c r="C58" s="14">
        <f>C56-C57</f>
        <v>33486.962243574912</v>
      </c>
      <c r="D58" s="14">
        <f>D56-D57</f>
        <v>33585.189169364821</v>
      </c>
      <c r="E58" s="14">
        <f>E56-E57</f>
        <v>33653.147293826936</v>
      </c>
      <c r="F58" s="14">
        <f>F56-F57</f>
        <v>33751.381806539772</v>
      </c>
      <c r="G58" s="14">
        <f>G56-G57</f>
        <v>33819.447353309602</v>
      </c>
    </row>
    <row r="59" spans="1:15" x14ac:dyDescent="0.2">
      <c r="A59" s="2"/>
      <c r="B59" s="2" t="s">
        <v>27</v>
      </c>
      <c r="C59" s="14">
        <f>C56*$D$10</f>
        <v>3897.9532770298838</v>
      </c>
      <c r="D59" s="14">
        <f>D56*$D$10</f>
        <v>3909.3870990795026</v>
      </c>
      <c r="E59" s="14">
        <f>E56*$D$10</f>
        <v>3917.2975685936117</v>
      </c>
      <c r="F59" s="14">
        <f>F56*$D$10</f>
        <v>3928.7322737771165</v>
      </c>
      <c r="G59" s="14">
        <f>G56*$D$10</f>
        <v>3936.655247475192</v>
      </c>
    </row>
    <row r="60" spans="1:15" x14ac:dyDescent="0.2">
      <c r="A60" s="2" t="s">
        <v>28</v>
      </c>
      <c r="E60" s="9"/>
      <c r="O60" s="2"/>
    </row>
    <row r="61" spans="1:15" x14ac:dyDescent="0.2">
      <c r="C61" s="18"/>
      <c r="D61" s="18"/>
      <c r="E61" s="18"/>
      <c r="F61" s="18"/>
      <c r="G61" s="18"/>
    </row>
    <row r="62" spans="1:15" x14ac:dyDescent="0.2">
      <c r="A62" s="22" t="s">
        <v>75</v>
      </c>
      <c r="D62" s="14">
        <v>0.98</v>
      </c>
      <c r="F62" s="2"/>
      <c r="G62" s="18"/>
    </row>
    <row r="63" spans="1:15" x14ac:dyDescent="0.2">
      <c r="A63" s="12" t="s">
        <v>76</v>
      </c>
      <c r="D63" s="14">
        <v>-0.27</v>
      </c>
      <c r="F63" s="2"/>
      <c r="G63" s="18"/>
    </row>
    <row r="64" spans="1:15" x14ac:dyDescent="0.2">
      <c r="A64" s="12" t="s">
        <v>69</v>
      </c>
      <c r="D64" s="15">
        <f>+D62+D63</f>
        <v>0.71</v>
      </c>
      <c r="E64" s="21">
        <f>+D64/100</f>
        <v>7.0999999999999995E-3</v>
      </c>
      <c r="F64" s="2"/>
      <c r="G64" s="18"/>
    </row>
    <row r="65" spans="3:7" x14ac:dyDescent="0.2">
      <c r="C65" s="18"/>
      <c r="D65" s="18"/>
      <c r="E65" s="18"/>
      <c r="F65" s="18"/>
      <c r="G65" s="18"/>
    </row>
    <row r="66" spans="3:7" x14ac:dyDescent="0.2">
      <c r="C66" s="18"/>
      <c r="D66" s="18"/>
      <c r="E66" s="18"/>
      <c r="F66" s="18"/>
      <c r="G66" s="18"/>
    </row>
    <row r="67" spans="3:7" x14ac:dyDescent="0.2">
      <c r="C67" s="18"/>
      <c r="D67" s="18"/>
      <c r="E67" s="18"/>
      <c r="F67" s="18"/>
      <c r="G67" s="18"/>
    </row>
    <row r="68" spans="3:7" x14ac:dyDescent="0.2">
      <c r="C68" s="18"/>
      <c r="D68" s="18"/>
      <c r="E68" s="18"/>
      <c r="F68" s="18"/>
      <c r="G68" s="18"/>
    </row>
    <row r="69" spans="3:7" x14ac:dyDescent="0.2">
      <c r="C69" s="18"/>
      <c r="D69" s="18"/>
      <c r="E69" s="18"/>
      <c r="F69" s="18"/>
      <c r="G69" s="18"/>
    </row>
    <row r="70" spans="3:7" x14ac:dyDescent="0.2">
      <c r="C70" s="18"/>
      <c r="D70" s="18"/>
      <c r="E70" s="18"/>
      <c r="F70" s="18"/>
      <c r="G70" s="18"/>
    </row>
    <row r="71" spans="3:7" x14ac:dyDescent="0.2">
      <c r="C71" s="18"/>
      <c r="D71" s="18"/>
      <c r="E71" s="18"/>
      <c r="F71" s="18"/>
      <c r="G71" s="18"/>
    </row>
    <row r="72" spans="3:7" x14ac:dyDescent="0.2">
      <c r="C72" s="18"/>
      <c r="D72" s="18"/>
      <c r="E72" s="18"/>
      <c r="F72" s="18"/>
      <c r="G72" s="18"/>
    </row>
    <row r="73" spans="3:7" x14ac:dyDescent="0.2">
      <c r="C73" s="18"/>
      <c r="D73" s="18"/>
      <c r="E73" s="18"/>
      <c r="F73" s="18"/>
      <c r="G73" s="18"/>
    </row>
    <row r="74" spans="3:7" x14ac:dyDescent="0.2">
      <c r="C74" s="18"/>
      <c r="D74" s="18"/>
      <c r="E74" s="18"/>
      <c r="F74" s="18"/>
      <c r="G74" s="18"/>
    </row>
    <row r="75" spans="3:7" x14ac:dyDescent="0.2">
      <c r="C75" s="18"/>
      <c r="D75" s="18"/>
      <c r="E75" s="18"/>
      <c r="F75" s="18"/>
      <c r="G75" s="18"/>
    </row>
    <row r="76" spans="3:7" x14ac:dyDescent="0.2">
      <c r="C76" s="18"/>
      <c r="D76" s="18"/>
      <c r="E76" s="18"/>
      <c r="F76" s="18"/>
      <c r="G76" s="18"/>
    </row>
    <row r="77" spans="3:7" x14ac:dyDescent="0.2">
      <c r="C77" s="18"/>
      <c r="D77" s="18"/>
      <c r="E77" s="18"/>
      <c r="F77" s="18"/>
      <c r="G77" s="18"/>
    </row>
    <row r="78" spans="3:7" x14ac:dyDescent="0.2">
      <c r="C78" s="18"/>
      <c r="D78" s="18"/>
      <c r="E78" s="18"/>
      <c r="F78" s="18"/>
      <c r="G78" s="18"/>
    </row>
    <row r="79" spans="3:7" x14ac:dyDescent="0.2">
      <c r="C79" s="18"/>
      <c r="D79" s="18"/>
      <c r="E79" s="18"/>
      <c r="F79" s="18"/>
      <c r="G79" s="18"/>
    </row>
    <row r="80" spans="3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2EAF-CF8B-42EE-9931-CE28A4361E35}">
  <dimension ref="A1:X237"/>
  <sheetViews>
    <sheetView workbookViewId="0">
      <selection activeCell="C16" sqref="C1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85</v>
      </c>
    </row>
    <row r="3" spans="1:20" x14ac:dyDescent="0.2">
      <c r="F3" s="2"/>
    </row>
    <row r="4" spans="1:20" ht="13.5" thickBot="1" x14ac:dyDescent="0.25">
      <c r="A4" s="12" t="s">
        <v>86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26">
        <v>0.02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oktober 2020'!C16*(1+$B$69)</f>
        <v>26064.54966552011</v>
      </c>
      <c r="D16" s="6">
        <f>'Løntabel oktober 2020'!D16*(1+$B$69)</f>
        <v>26491.388489503272</v>
      </c>
      <c r="E16" s="6">
        <f>'Løntabel oktober 2020'!E16*(1+$B$69)</f>
        <v>26786.910638344252</v>
      </c>
      <c r="F16" s="6">
        <f>'Løntabel oktober 2020'!F16*(1+$B$69)</f>
        <v>27213.761646553732</v>
      </c>
      <c r="G16" s="6">
        <f>'Løntabel oktober 2020'!G16*(1+$B$69)</f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7"/>
      <c r="P16" s="7"/>
      <c r="Q16" s="7"/>
      <c r="R16" s="7"/>
      <c r="S16" s="7"/>
      <c r="T16" s="7"/>
    </row>
    <row r="17" spans="1:24" x14ac:dyDescent="0.2">
      <c r="A17" s="2"/>
      <c r="B17" s="12" t="s">
        <v>16</v>
      </c>
      <c r="C17" s="14">
        <f>C16*$D$9</f>
        <v>1433.5502316036061</v>
      </c>
      <c r="D17" s="14">
        <f t="shared" ref="D17:G17" si="0">D16*$D$9</f>
        <v>1457.0263669226799</v>
      </c>
      <c r="E17" s="14">
        <f t="shared" si="0"/>
        <v>1473.2800851089339</v>
      </c>
      <c r="F17" s="14">
        <f t="shared" si="0"/>
        <v>1496.7568905604553</v>
      </c>
      <c r="G17" s="14">
        <f t="shared" si="0"/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7"/>
      <c r="P17" s="7"/>
      <c r="Q17" s="7"/>
      <c r="R17" s="7"/>
      <c r="S17" s="7"/>
    </row>
    <row r="18" spans="1:24" x14ac:dyDescent="0.2">
      <c r="A18" s="2"/>
      <c r="B18" s="12" t="s">
        <v>22</v>
      </c>
      <c r="C18" s="14">
        <f>C16-C17</f>
        <v>24630.999433916502</v>
      </c>
      <c r="D18" s="14">
        <f>D16-D17</f>
        <v>25034.362122580591</v>
      </c>
      <c r="E18" s="14">
        <f>E16-E17</f>
        <v>25313.630553235318</v>
      </c>
      <c r="F18" s="14">
        <f>F16-F17</f>
        <v>25717.004755993275</v>
      </c>
      <c r="G18" s="14">
        <f>G16-G17</f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7"/>
      <c r="P18" s="7"/>
      <c r="Q18" s="7"/>
      <c r="R18" s="7"/>
      <c r="S18" s="7"/>
    </row>
    <row r="19" spans="1:24" x14ac:dyDescent="0.2">
      <c r="A19" s="2"/>
      <c r="B19" s="12" t="s">
        <v>27</v>
      </c>
      <c r="C19" s="14">
        <f>C16*$D$10</f>
        <v>2867.1004632072122</v>
      </c>
      <c r="D19" s="14">
        <f>D16*$D$10</f>
        <v>2914.0527338453599</v>
      </c>
      <c r="E19" s="14">
        <f>E16*$D$10</f>
        <v>2946.5601702178678</v>
      </c>
      <c r="F19" s="14">
        <f>F16*$D$10</f>
        <v>2993.5137811209106</v>
      </c>
      <c r="G19" s="14">
        <f>G16*$D$10</f>
        <v>3026.0225840846297</v>
      </c>
      <c r="H19" s="18"/>
      <c r="I19" s="2"/>
      <c r="J19" s="8"/>
      <c r="K19" s="2"/>
      <c r="O19" s="7"/>
      <c r="P19" s="7"/>
      <c r="Q19" s="7"/>
      <c r="R19" s="7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7"/>
      <c r="P20" s="7"/>
      <c r="Q20" s="7"/>
      <c r="R20" s="7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7"/>
      <c r="P21" s="7"/>
      <c r="Q21" s="7"/>
      <c r="R21" s="7"/>
      <c r="S21" s="7"/>
    </row>
    <row r="22" spans="1:24" x14ac:dyDescent="0.2">
      <c r="A22" s="4">
        <v>24</v>
      </c>
      <c r="B22" s="5" t="s">
        <v>10</v>
      </c>
      <c r="C22" s="6">
        <f>'Løntabel oktober 2020'!C22*(1+$B$69)</f>
        <v>28131.639370272944</v>
      </c>
      <c r="D22" s="6">
        <f>'Løntabel oktober 2020'!D22*(1+$B$69)</f>
        <v>28555.849956508086</v>
      </c>
      <c r="E22" s="6">
        <f>'Løntabel oktober 2020'!E22*(1+$B$69)</f>
        <v>28849.588548438838</v>
      </c>
      <c r="F22" s="6">
        <f>'Løntabel oktober 2020'!F22*(1+$B$69)</f>
        <v>29273.79913467398</v>
      </c>
      <c r="G22" s="6">
        <f>'Løntabel oktober 2020'!G22*(1+$B$69)</f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7"/>
      <c r="P22" s="7"/>
      <c r="Q22" s="7"/>
      <c r="R22" s="7"/>
      <c r="S22" s="7"/>
    </row>
    <row r="23" spans="1:24" x14ac:dyDescent="0.2">
      <c r="A23" s="2"/>
      <c r="B23" s="2" t="s">
        <v>16</v>
      </c>
      <c r="C23" s="14">
        <f>C22*$D$9</f>
        <v>1547.240165365012</v>
      </c>
      <c r="D23" s="14">
        <f t="shared" ref="D23:G23" si="1">D22*$D$9</f>
        <v>1570.5717476079446</v>
      </c>
      <c r="E23" s="14">
        <f t="shared" si="1"/>
        <v>1586.7273701641361</v>
      </c>
      <c r="F23" s="14">
        <f t="shared" si="1"/>
        <v>1610.058952407069</v>
      </c>
      <c r="G23" s="14">
        <f t="shared" si="1"/>
        <v>1626.208312435386</v>
      </c>
      <c r="H23" s="18"/>
      <c r="I23" s="2" t="s">
        <v>42</v>
      </c>
      <c r="K23" s="2" t="s">
        <v>43</v>
      </c>
      <c r="L23" s="2" t="s">
        <v>44</v>
      </c>
      <c r="O23" s="7"/>
      <c r="P23" s="7"/>
      <c r="Q23" s="7"/>
      <c r="R23" s="7"/>
      <c r="S23" s="7"/>
    </row>
    <row r="24" spans="1:24" x14ac:dyDescent="0.2">
      <c r="A24" s="2"/>
      <c r="B24" s="2" t="s">
        <v>22</v>
      </c>
      <c r="C24" s="14">
        <f>C22-C23</f>
        <v>26584.399204907932</v>
      </c>
      <c r="D24" s="14">
        <f>D22-D23</f>
        <v>26985.278208900141</v>
      </c>
      <c r="E24" s="14">
        <f>E22-E23</f>
        <v>27262.861178274703</v>
      </c>
      <c r="F24" s="14">
        <f>F22-F23</f>
        <v>27663.740182266913</v>
      </c>
      <c r="G24" s="14">
        <f>G22-G23</f>
        <v>27941.21555002618</v>
      </c>
      <c r="H24" s="18"/>
      <c r="I24" s="2" t="s">
        <v>87</v>
      </c>
      <c r="K24" s="2"/>
      <c r="L24" s="2"/>
      <c r="O24" s="7"/>
      <c r="P24" s="7"/>
      <c r="Q24" s="7"/>
      <c r="R24" s="7"/>
      <c r="S24" s="7"/>
    </row>
    <row r="25" spans="1:24" x14ac:dyDescent="0.2">
      <c r="A25" s="2"/>
      <c r="B25" s="2" t="s">
        <v>27</v>
      </c>
      <c r="C25" s="14">
        <f>C22*$D$10</f>
        <v>3094.480330730024</v>
      </c>
      <c r="D25" s="14">
        <f>D22*$D$10</f>
        <v>3141.1434952158893</v>
      </c>
      <c r="E25" s="14">
        <f>E22*$D$10</f>
        <v>3173.4547403282722</v>
      </c>
      <c r="F25" s="14">
        <f>F22*$D$10</f>
        <v>3220.117904814138</v>
      </c>
      <c r="G25" s="14">
        <f>G22*$D$10</f>
        <v>3252.416624870772</v>
      </c>
      <c r="H25" s="18"/>
      <c r="I25" s="2" t="s">
        <v>45</v>
      </c>
      <c r="K25" s="12" t="s">
        <v>46</v>
      </c>
      <c r="L25" s="12" t="s">
        <v>47</v>
      </c>
      <c r="O25" s="7"/>
      <c r="P25" s="7"/>
      <c r="Q25" s="7"/>
      <c r="R25" s="7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7"/>
      <c r="P26" s="7"/>
      <c r="Q26" s="7"/>
      <c r="R26" s="7"/>
      <c r="S26" s="7"/>
    </row>
    <row r="27" spans="1:24" x14ac:dyDescent="0.2">
      <c r="A27" s="4">
        <v>25</v>
      </c>
      <c r="B27" s="5" t="s">
        <v>10</v>
      </c>
      <c r="C27" s="6">
        <f>'Løntabel oktober 2020'!C27*(1+$B$69)</f>
        <v>28585.052598896666</v>
      </c>
      <c r="D27" s="6">
        <f>'Løntabel oktober 2020'!D27*(1+$B$69)</f>
        <v>28995.984902881322</v>
      </c>
      <c r="E27" s="6">
        <f>'Løntabel oktober 2020'!E27*(1+$B$69)</f>
        <v>29280.444262400786</v>
      </c>
      <c r="F27" s="6">
        <f>'Løntabel oktober 2020'!F27*(1+$B$69)</f>
        <v>29691.591521726488</v>
      </c>
      <c r="G27" s="6">
        <f>'Løntabel oktober 2020'!G27*(1+$B$69)</f>
        <v>29976.039470357784</v>
      </c>
      <c r="H27" s="17"/>
      <c r="I27" s="2" t="s">
        <v>51</v>
      </c>
      <c r="L27" s="12" t="s">
        <v>52</v>
      </c>
      <c r="O27" s="7"/>
      <c r="P27" s="7"/>
      <c r="Q27" s="7"/>
      <c r="R27" s="7"/>
      <c r="S27" s="7"/>
    </row>
    <row r="28" spans="1:24" x14ac:dyDescent="0.2">
      <c r="A28" s="2"/>
      <c r="B28" s="2" t="s">
        <v>16</v>
      </c>
      <c r="C28" s="14">
        <f>C27*$D$9</f>
        <v>1572.1778929393165</v>
      </c>
      <c r="D28" s="14">
        <f t="shared" ref="D28:G28" si="2">D27*$D$9</f>
        <v>1594.7791696584727</v>
      </c>
      <c r="E28" s="14">
        <f t="shared" si="2"/>
        <v>1610.4244344320432</v>
      </c>
      <c r="F28" s="14">
        <f t="shared" si="2"/>
        <v>1633.0375336949569</v>
      </c>
      <c r="G28" s="14">
        <f t="shared" si="2"/>
        <v>1648.6821708696782</v>
      </c>
      <c r="H28" s="18"/>
      <c r="I28" s="11" t="s">
        <v>53</v>
      </c>
      <c r="L28" s="12" t="s">
        <v>54</v>
      </c>
      <c r="O28" s="7"/>
      <c r="P28" s="7"/>
      <c r="Q28" s="7"/>
      <c r="R28" s="7"/>
      <c r="S28" s="7"/>
    </row>
    <row r="29" spans="1:24" x14ac:dyDescent="0.2">
      <c r="A29" s="2"/>
      <c r="B29" s="2" t="s">
        <v>22</v>
      </c>
      <c r="C29" s="14">
        <f>C27-C28</f>
        <v>27012.874705957351</v>
      </c>
      <c r="D29" s="14">
        <f>D27-D28</f>
        <v>27401.205733222851</v>
      </c>
      <c r="E29" s="14">
        <f>E27-E28</f>
        <v>27670.019827968743</v>
      </c>
      <c r="F29" s="14">
        <f>F27-F28</f>
        <v>28058.55398803153</v>
      </c>
      <c r="G29" s="14">
        <f>G27-G28</f>
        <v>28327.357299488107</v>
      </c>
      <c r="H29" s="18"/>
      <c r="I29" s="11"/>
      <c r="O29" s="7"/>
      <c r="P29" s="7"/>
      <c r="Q29" s="7"/>
      <c r="R29" s="7"/>
      <c r="S29" s="7"/>
    </row>
    <row r="30" spans="1:24" x14ac:dyDescent="0.2">
      <c r="A30" s="2"/>
      <c r="B30" s="2" t="s">
        <v>27</v>
      </c>
      <c r="C30" s="14">
        <f>C27*$D$10</f>
        <v>3144.355785878633</v>
      </c>
      <c r="D30" s="14">
        <f>D27*$D$10</f>
        <v>3189.5583393169454</v>
      </c>
      <c r="E30" s="14">
        <f>E27*$D$10</f>
        <v>3220.8488688640864</v>
      </c>
      <c r="F30" s="14">
        <f>F27*$D$10</f>
        <v>3266.0750673899138</v>
      </c>
      <c r="G30" s="14">
        <f>G27*$D$10</f>
        <v>3297.3643417393564</v>
      </c>
      <c r="H30" s="18"/>
      <c r="I30" s="11" t="s">
        <v>55</v>
      </c>
      <c r="L30" s="2" t="s">
        <v>56</v>
      </c>
      <c r="O30" s="7"/>
      <c r="P30" s="7"/>
      <c r="Q30" s="7"/>
      <c r="R30" s="7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7"/>
      <c r="P31" s="7"/>
      <c r="Q31" s="7"/>
      <c r="R31" s="7"/>
      <c r="S31" s="7"/>
    </row>
    <row r="32" spans="1:24" x14ac:dyDescent="0.2">
      <c r="A32" s="4">
        <v>26</v>
      </c>
      <c r="B32" s="5" t="s">
        <v>10</v>
      </c>
      <c r="C32" s="6">
        <f>'Løntabel oktober 2020'!C32*(1+$B$69)</f>
        <v>29048.894487430371</v>
      </c>
      <c r="D32" s="6">
        <f>'Løntabel oktober 2020'!D32*(1+$B$69)</f>
        <v>29445.806170571628</v>
      </c>
      <c r="E32" s="6">
        <f>'Løntabel oktober 2020'!E32*(1+$B$69)</f>
        <v>29720.449583239071</v>
      </c>
      <c r="F32" s="6">
        <f>'Løntabel oktober 2020'!F32*(1+$B$69)</f>
        <v>30117.275374259276</v>
      </c>
      <c r="G32" s="6">
        <f>'Løntabel oktober 2020'!G32*(1+$B$69)</f>
        <v>30391.928680430527</v>
      </c>
      <c r="H32" s="17"/>
      <c r="I32" s="17"/>
      <c r="J32" s="17"/>
      <c r="K32" s="17"/>
      <c r="L32" s="12" t="s">
        <v>59</v>
      </c>
      <c r="O32" s="7"/>
      <c r="P32" s="7"/>
      <c r="Q32" s="7"/>
      <c r="R32" s="7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1597.6891968086704</v>
      </c>
      <c r="D33" s="14">
        <f t="shared" ref="D33:G33" si="3">D32*$D$9</f>
        <v>1619.5193393814395</v>
      </c>
      <c r="E33" s="14">
        <f t="shared" si="3"/>
        <v>1634.6247270781489</v>
      </c>
      <c r="F33" s="14">
        <f t="shared" si="3"/>
        <v>1656.4501455842601</v>
      </c>
      <c r="G33" s="14">
        <f t="shared" si="3"/>
        <v>1671.556077423679</v>
      </c>
      <c r="H33" s="18"/>
      <c r="L33" s="12" t="s">
        <v>60</v>
      </c>
      <c r="O33" s="7"/>
      <c r="P33" s="7"/>
      <c r="Q33" s="7"/>
      <c r="R33" s="7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27451.2052906217</v>
      </c>
      <c r="D34" s="14">
        <f>D32-D33</f>
        <v>27826.286831190188</v>
      </c>
      <c r="E34" s="14">
        <f>E32-E33</f>
        <v>28085.824856160922</v>
      </c>
      <c r="F34" s="14">
        <f>F32-F33</f>
        <v>28460.825228675014</v>
      </c>
      <c r="G34" s="14">
        <f>G32-G33</f>
        <v>28720.372603006846</v>
      </c>
      <c r="H34" s="27"/>
      <c r="L34" s="12" t="s">
        <v>61</v>
      </c>
      <c r="O34" s="7"/>
      <c r="P34" s="7"/>
      <c r="Q34" s="7"/>
      <c r="R34" s="7"/>
      <c r="S34" s="7"/>
      <c r="T34" s="17"/>
      <c r="U34" s="17"/>
      <c r="V34" s="26"/>
      <c r="W34" s="26"/>
      <c r="X34" s="17"/>
    </row>
    <row r="35" spans="1:24" x14ac:dyDescent="0.2">
      <c r="A35" s="2"/>
      <c r="B35" s="2" t="s">
        <v>27</v>
      </c>
      <c r="C35" s="14">
        <f>C32*$D$10</f>
        <v>3195.3783936173409</v>
      </c>
      <c r="D35" s="14">
        <f>D32*$D$10</f>
        <v>3239.038678762879</v>
      </c>
      <c r="E35" s="14">
        <f>E32*$D$10</f>
        <v>3269.2494541562978</v>
      </c>
      <c r="F35" s="14">
        <f>F32*$D$10</f>
        <v>3312.9002911685202</v>
      </c>
      <c r="G35" s="14">
        <f>G32*$D$10</f>
        <v>3343.1121548473579</v>
      </c>
      <c r="H35" s="18"/>
      <c r="L35" s="12" t="s">
        <v>62</v>
      </c>
      <c r="O35" s="7"/>
      <c r="P35" s="7"/>
      <c r="Q35" s="7"/>
      <c r="R35" s="7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63</v>
      </c>
      <c r="O36" s="7"/>
      <c r="P36" s="7"/>
      <c r="Q36" s="7"/>
      <c r="R36" s="7"/>
      <c r="S36" s="7"/>
    </row>
    <row r="37" spans="1:24" ht="12.75" customHeight="1" x14ac:dyDescent="0.2">
      <c r="A37" s="32">
        <v>27</v>
      </c>
      <c r="B37" s="33" t="s">
        <v>10</v>
      </c>
      <c r="C37" s="34">
        <v>29523.373616029301</v>
      </c>
      <c r="D37" s="34">
        <v>29905.007557094501</v>
      </c>
      <c r="E37" s="34">
        <v>30169.124489577294</v>
      </c>
      <c r="F37" s="34">
        <v>30550.758430642491</v>
      </c>
      <c r="G37" s="34">
        <v>30814.875363125298</v>
      </c>
      <c r="H37" s="40" t="s">
        <v>88</v>
      </c>
      <c r="I37" s="41"/>
      <c r="J37" s="42"/>
      <c r="K37" s="17"/>
      <c r="L37" s="12" t="s">
        <v>64</v>
      </c>
      <c r="O37" s="7"/>
      <c r="P37" s="7"/>
      <c r="Q37" s="7"/>
      <c r="R37" s="7"/>
      <c r="S37" s="7"/>
    </row>
    <row r="38" spans="1:24" x14ac:dyDescent="0.2">
      <c r="A38" s="35"/>
      <c r="B38" s="2" t="s">
        <v>16</v>
      </c>
      <c r="C38" s="31">
        <f>C37*$D$9</f>
        <v>1623.7855488816115</v>
      </c>
      <c r="D38" s="31">
        <f t="shared" ref="D38:G38" si="4">D37*$D$9</f>
        <v>1644.7754156401975</v>
      </c>
      <c r="E38" s="31">
        <f t="shared" si="4"/>
        <v>1659.3018469267513</v>
      </c>
      <c r="F38" s="31">
        <f t="shared" si="4"/>
        <v>1680.2917136853371</v>
      </c>
      <c r="G38" s="31">
        <f t="shared" si="4"/>
        <v>1694.8181449718913</v>
      </c>
      <c r="H38" s="43"/>
      <c r="I38" s="44"/>
      <c r="J38" s="45"/>
      <c r="L38" s="2" t="s">
        <v>65</v>
      </c>
      <c r="O38" s="7"/>
      <c r="P38" s="7"/>
      <c r="Q38" s="7"/>
      <c r="R38" s="7"/>
      <c r="S38" s="7"/>
    </row>
    <row r="39" spans="1:24" x14ac:dyDescent="0.2">
      <c r="A39" s="35"/>
      <c r="B39" s="2" t="s">
        <v>22</v>
      </c>
      <c r="C39" s="31">
        <f>C37-C38</f>
        <v>27899.588067147688</v>
      </c>
      <c r="D39" s="31">
        <f>D37-D38</f>
        <v>28260.232141454304</v>
      </c>
      <c r="E39" s="31">
        <f>E37-E38</f>
        <v>28509.822642650543</v>
      </c>
      <c r="F39" s="31">
        <f>F37-F38</f>
        <v>28870.466716957155</v>
      </c>
      <c r="G39" s="31">
        <f>G37-G38</f>
        <v>29120.057218153408</v>
      </c>
      <c r="H39" s="43"/>
      <c r="I39" s="44"/>
      <c r="J39" s="45"/>
      <c r="L39" s="12" t="s">
        <v>66</v>
      </c>
      <c r="O39" s="7"/>
      <c r="P39" s="7"/>
      <c r="Q39" s="7"/>
      <c r="R39" s="7"/>
      <c r="S39" s="7"/>
    </row>
    <row r="40" spans="1:24" ht="13.5" thickBot="1" x14ac:dyDescent="0.25">
      <c r="A40" s="36"/>
      <c r="B40" s="37" t="s">
        <v>27</v>
      </c>
      <c r="C40" s="38">
        <f>C37*$D$10</f>
        <v>3247.571097763223</v>
      </c>
      <c r="D40" s="38">
        <f>D37*$D$10</f>
        <v>3289.550831280395</v>
      </c>
      <c r="E40" s="38">
        <f>E37*$D$10</f>
        <v>3318.6036938535026</v>
      </c>
      <c r="F40" s="38">
        <f>F37*$D$10</f>
        <v>3360.5834273706741</v>
      </c>
      <c r="G40" s="38">
        <f>G37*$D$10</f>
        <v>3389.6362899437827</v>
      </c>
      <c r="H40" s="46"/>
      <c r="I40" s="47"/>
      <c r="J40" s="48"/>
      <c r="K40" s="18"/>
      <c r="M40" s="18"/>
      <c r="O40" s="7"/>
      <c r="P40" s="7"/>
      <c r="Q40" s="7"/>
      <c r="R40" s="7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O41" s="7"/>
      <c r="P41" s="7"/>
      <c r="Q41" s="7"/>
      <c r="R41" s="7"/>
      <c r="S41" s="7"/>
    </row>
    <row r="42" spans="1:24" ht="15.75" x14ac:dyDescent="0.25">
      <c r="A42" s="4">
        <v>28</v>
      </c>
      <c r="B42" s="5" t="s">
        <v>10</v>
      </c>
      <c r="C42" s="6">
        <f>'Løntabel oktober 2020'!C37*(1+$B$69)</f>
        <v>30008.295279539754</v>
      </c>
      <c r="D42" s="6">
        <f>'Løntabel oktober 2020'!D37*(1+$B$69)</f>
        <v>30373.693492091945</v>
      </c>
      <c r="E42" s="6">
        <f>'Løntabel oktober 2020'!E37*(1+$B$69)</f>
        <v>30626.639381022331</v>
      </c>
      <c r="F42" s="6">
        <f>'Løntabel oktober 2020'!F37*(1+$B$69)</f>
        <v>30992.037593574518</v>
      </c>
      <c r="G42" s="6">
        <f>'Løntabel oktober 2020'!G37*(1+$B$69)</f>
        <v>31244.887696880007</v>
      </c>
      <c r="H42" s="17"/>
      <c r="I42" s="29"/>
      <c r="J42" s="29"/>
      <c r="K42" s="29"/>
      <c r="L42" s="28"/>
      <c r="M42" s="17"/>
      <c r="O42" s="7"/>
      <c r="P42" s="7"/>
      <c r="Q42" s="7"/>
      <c r="R42" s="7"/>
      <c r="S42" s="7"/>
    </row>
    <row r="43" spans="1:24" x14ac:dyDescent="0.2">
      <c r="A43" s="2"/>
      <c r="B43" s="2" t="s">
        <v>16</v>
      </c>
      <c r="C43" s="14">
        <f>C42*$D$9</f>
        <v>1650.4562403746866</v>
      </c>
      <c r="D43" s="14">
        <f t="shared" ref="D43:G43" si="5">D42*$D$9</f>
        <v>1670.553142065057</v>
      </c>
      <c r="E43" s="14">
        <f t="shared" si="5"/>
        <v>1684.4651659562282</v>
      </c>
      <c r="F43" s="14">
        <f t="shared" si="5"/>
        <v>1704.5620676465985</v>
      </c>
      <c r="G43" s="14">
        <f t="shared" si="5"/>
        <v>1718.4688233284003</v>
      </c>
      <c r="H43" s="30"/>
      <c r="I43" s="30"/>
      <c r="J43" s="30"/>
      <c r="K43" s="30"/>
      <c r="L43" s="30"/>
      <c r="O43" s="7"/>
      <c r="P43" s="7"/>
      <c r="Q43" s="7"/>
      <c r="R43" s="7"/>
      <c r="S43" s="7"/>
    </row>
    <row r="44" spans="1:24" x14ac:dyDescent="0.2">
      <c r="A44" s="2"/>
      <c r="B44" s="2" t="s">
        <v>22</v>
      </c>
      <c r="C44" s="14">
        <f>C42-C43</f>
        <v>28357.839039165068</v>
      </c>
      <c r="D44" s="14">
        <f>D42-D43</f>
        <v>28703.140350026886</v>
      </c>
      <c r="E44" s="14">
        <f>E42-E43</f>
        <v>28942.174215066101</v>
      </c>
      <c r="F44" s="14">
        <f>F42-F43</f>
        <v>29287.475525927919</v>
      </c>
      <c r="G44" s="14">
        <f>G42-G43</f>
        <v>29526.418873551607</v>
      </c>
      <c r="H44" s="18"/>
      <c r="O44" s="7"/>
      <c r="P44" s="7"/>
      <c r="Q44" s="7"/>
      <c r="R44" s="7"/>
      <c r="S44" s="7"/>
    </row>
    <row r="45" spans="1:24" x14ac:dyDescent="0.2">
      <c r="A45" s="2"/>
      <c r="B45" s="2" t="s">
        <v>27</v>
      </c>
      <c r="C45" s="14">
        <f>C42*$D$10</f>
        <v>3300.9124807493731</v>
      </c>
      <c r="D45" s="14">
        <f>D42*$D$10</f>
        <v>3341.1062841301141</v>
      </c>
      <c r="E45" s="14">
        <f>E42*$D$10</f>
        <v>3368.9303319124565</v>
      </c>
      <c r="F45" s="14">
        <f>F42*$D$10</f>
        <v>3409.124135293197</v>
      </c>
      <c r="G45" s="14">
        <f>G42*$D$10</f>
        <v>3436.9376466568006</v>
      </c>
      <c r="H45" s="18"/>
      <c r="O45" s="7"/>
      <c r="P45" s="7"/>
      <c r="Q45" s="7"/>
      <c r="R45" s="7"/>
      <c r="S45" s="7"/>
    </row>
    <row r="46" spans="1:24" x14ac:dyDescent="0.2">
      <c r="A46" s="4">
        <v>29</v>
      </c>
      <c r="B46" s="5" t="s">
        <v>10</v>
      </c>
      <c r="C46" s="6">
        <f>'Løntabel oktober 2020'!C41*(1+$B$69)</f>
        <v>30504.177459599439</v>
      </c>
      <c r="D46" s="6">
        <f>'Løntabel oktober 2020'!D41*(1+$B$69)</f>
        <v>30852.286366858836</v>
      </c>
      <c r="E46" s="6">
        <f>'Løntabel oktober 2020'!E41*(1+$B$69)</f>
        <v>31093.223133068528</v>
      </c>
      <c r="F46" s="6">
        <f>'Løntabel oktober 2020'!F41*(1+$B$69)</f>
        <v>31441.236254703039</v>
      </c>
      <c r="G46" s="6">
        <f>'Løntabel oktober 2020'!G41*(1+$B$69)</f>
        <v>31682.268806537639</v>
      </c>
      <c r="H46" s="18"/>
      <c r="I46" s="18"/>
      <c r="J46" s="18"/>
      <c r="K46" s="18"/>
      <c r="L46" s="18"/>
      <c r="O46" s="7"/>
      <c r="P46" s="7"/>
      <c r="Q46" s="7"/>
      <c r="R46" s="7"/>
      <c r="S46" s="7"/>
    </row>
    <row r="47" spans="1:24" x14ac:dyDescent="0.2">
      <c r="A47" s="2"/>
      <c r="B47" s="2" t="s">
        <v>16</v>
      </c>
      <c r="C47" s="14">
        <f>C46*$D$9</f>
        <v>1677.7297602779693</v>
      </c>
      <c r="D47" s="14">
        <f t="shared" ref="D47:G47" si="6">D46*$D$9</f>
        <v>1696.8757501772359</v>
      </c>
      <c r="E47" s="14">
        <f t="shared" si="6"/>
        <v>1710.127272318769</v>
      </c>
      <c r="F47" s="14">
        <f t="shared" si="6"/>
        <v>1729.2679940086671</v>
      </c>
      <c r="G47" s="14">
        <f t="shared" si="6"/>
        <v>1742.52478435957</v>
      </c>
      <c r="H47" s="18"/>
      <c r="I47" s="18"/>
      <c r="J47" s="18"/>
      <c r="K47" s="18"/>
      <c r="L47" s="18"/>
      <c r="O47" s="7"/>
      <c r="P47" s="7"/>
      <c r="Q47" s="7"/>
      <c r="R47" s="7"/>
      <c r="S47" s="7"/>
    </row>
    <row r="48" spans="1:24" x14ac:dyDescent="0.2">
      <c r="A48" s="2"/>
      <c r="B48" s="2" t="s">
        <v>22</v>
      </c>
      <c r="C48" s="14">
        <f>C46-C47</f>
        <v>28826.44769932147</v>
      </c>
      <c r="D48" s="14">
        <f>D46-D47</f>
        <v>29155.410616681602</v>
      </c>
      <c r="E48" s="14">
        <f>E46-E47</f>
        <v>29383.09586074976</v>
      </c>
      <c r="F48" s="14">
        <f>F46-F47</f>
        <v>29711.968260694372</v>
      </c>
      <c r="G48" s="14">
        <f>G46-G47</f>
        <v>29939.744022178067</v>
      </c>
      <c r="H48" s="18"/>
      <c r="I48" s="18"/>
      <c r="J48" s="18"/>
      <c r="K48" s="18"/>
      <c r="L48" s="18"/>
      <c r="O48" s="7"/>
      <c r="P48" s="7"/>
      <c r="Q48" s="7"/>
      <c r="R48" s="7"/>
      <c r="S48" s="7"/>
    </row>
    <row r="49" spans="1:19" x14ac:dyDescent="0.2">
      <c r="A49" s="2"/>
      <c r="B49" s="2" t="s">
        <v>27</v>
      </c>
      <c r="C49" s="14">
        <f>C46*$D$10</f>
        <v>3355.4595205559385</v>
      </c>
      <c r="D49" s="14">
        <f>D46*$D$10</f>
        <v>3393.7515003544718</v>
      </c>
      <c r="E49" s="14">
        <f>E46*$D$10</f>
        <v>3420.2545446375379</v>
      </c>
      <c r="F49" s="14">
        <f>F46*$D$10</f>
        <v>3458.5359880173341</v>
      </c>
      <c r="G49" s="14">
        <f>G46*$D$10</f>
        <v>3485.0495687191401</v>
      </c>
      <c r="H49" s="18"/>
      <c r="I49" s="18"/>
      <c r="J49" s="18"/>
      <c r="K49" s="18"/>
      <c r="L49" s="18"/>
      <c r="O49" s="7"/>
      <c r="P49" s="7"/>
      <c r="Q49" s="7"/>
      <c r="R49" s="7"/>
      <c r="S49" s="7"/>
    </row>
    <row r="50" spans="1:19" x14ac:dyDescent="0.2">
      <c r="A50" s="4">
        <v>30</v>
      </c>
      <c r="B50" s="5" t="s">
        <v>10</v>
      </c>
      <c r="C50" s="6">
        <f>'Løntabel oktober 2020'!C45*(1+$B$69)</f>
        <v>31010.806048764232</v>
      </c>
      <c r="D50" s="6">
        <f>'Løntabel oktober 2020'!D45*(1+$B$69)</f>
        <v>31340.373991693035</v>
      </c>
      <c r="E50" s="6">
        <f>'Løntabel oktober 2020'!E45*(1+$B$69)</f>
        <v>31568.655082214034</v>
      </c>
      <c r="F50" s="6">
        <f>'Løntabel oktober 2020'!F45*(1+$B$69)</f>
        <v>31898.217497853948</v>
      </c>
      <c r="G50" s="6">
        <f>'Løntabel oktober 2020'!G45*(1+$B$69)</f>
        <v>32126.402802750057</v>
      </c>
      <c r="H50" s="18"/>
      <c r="I50" s="18"/>
      <c r="J50" s="18"/>
      <c r="K50" s="18"/>
      <c r="L50" s="18"/>
      <c r="O50" s="7"/>
      <c r="P50" s="7"/>
      <c r="Q50" s="7"/>
      <c r="R50" s="7"/>
      <c r="S50" s="7"/>
    </row>
    <row r="51" spans="1:19" x14ac:dyDescent="0.2">
      <c r="A51" s="2"/>
      <c r="B51" s="2" t="s">
        <v>16</v>
      </c>
      <c r="C51" s="14">
        <f>C50*$D$9</f>
        <v>1705.5943326820327</v>
      </c>
      <c r="D51" s="14">
        <f t="shared" ref="D51:G51" si="7">D50*$D$9</f>
        <v>1723.7205695431169</v>
      </c>
      <c r="E51" s="14">
        <f t="shared" si="7"/>
        <v>1736.276029521772</v>
      </c>
      <c r="F51" s="14">
        <f t="shared" si="7"/>
        <v>1754.4019623819672</v>
      </c>
      <c r="G51" s="14">
        <f t="shared" si="7"/>
        <v>1766.9521541512531</v>
      </c>
      <c r="H51" s="18"/>
      <c r="O51" s="7"/>
      <c r="P51" s="7"/>
      <c r="Q51" s="7"/>
      <c r="R51" s="7"/>
      <c r="S51" s="7"/>
    </row>
    <row r="52" spans="1:19" x14ac:dyDescent="0.2">
      <c r="A52" s="2"/>
      <c r="B52" s="2" t="s">
        <v>22</v>
      </c>
      <c r="C52" s="14">
        <f>C50-C51</f>
        <v>29305.211716082198</v>
      </c>
      <c r="D52" s="14">
        <f>D50-D51</f>
        <v>29616.653422149917</v>
      </c>
      <c r="E52" s="14">
        <f>E50-E51</f>
        <v>29832.379052692264</v>
      </c>
      <c r="F52" s="14">
        <f>F50-F51</f>
        <v>30143.815535471982</v>
      </c>
      <c r="G52" s="14">
        <f>G50-G51</f>
        <v>30359.450648598802</v>
      </c>
      <c r="H52" s="18"/>
      <c r="O52" s="7"/>
      <c r="P52" s="7"/>
      <c r="Q52" s="7"/>
      <c r="R52" s="7"/>
      <c r="S52" s="7"/>
    </row>
    <row r="53" spans="1:19" x14ac:dyDescent="0.2">
      <c r="A53" s="2"/>
      <c r="B53" s="2" t="s">
        <v>27</v>
      </c>
      <c r="C53" s="14">
        <f>C50*$D$10</f>
        <v>3411.1886653640654</v>
      </c>
      <c r="D53" s="14">
        <f>D50*$D$10</f>
        <v>3447.4411390862338</v>
      </c>
      <c r="E53" s="14">
        <f>E50*$D$10</f>
        <v>3472.552059043544</v>
      </c>
      <c r="F53" s="14">
        <f>F50*$D$10</f>
        <v>3508.8039247639344</v>
      </c>
      <c r="G53" s="14">
        <f>G50*$D$10</f>
        <v>3533.9043083025063</v>
      </c>
      <c r="H53" s="18"/>
      <c r="O53" s="7"/>
      <c r="P53" s="7"/>
      <c r="Q53" s="7"/>
      <c r="R53" s="7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O54" s="7"/>
      <c r="P54" s="7"/>
      <c r="Q54" s="7"/>
      <c r="R54" s="7"/>
      <c r="S54" s="7"/>
    </row>
    <row r="55" spans="1:19" x14ac:dyDescent="0.2">
      <c r="A55" s="4">
        <v>31</v>
      </c>
      <c r="B55" s="5" t="s">
        <v>10</v>
      </c>
      <c r="C55" s="6">
        <f>'Løntabel oktober 2020'!C50*(1+$B$69)</f>
        <v>31528.916021087462</v>
      </c>
      <c r="D55" s="6">
        <f>'Løntabel oktober 2020'!D50*(1+$B$69)</f>
        <v>31838.986062062108</v>
      </c>
      <c r="E55" s="6">
        <f>'Løntabel oktober 2020'!E50*(1+$B$69)</f>
        <v>32053.569808223718</v>
      </c>
      <c r="F55" s="6">
        <f>'Løntabel oktober 2020'!F50*(1+$B$69)</f>
        <v>32363.639849198356</v>
      </c>
      <c r="G55" s="6">
        <f>'Løntabel oktober 2020'!G50*(1+$B$69)</f>
        <v>32578.223595359967</v>
      </c>
      <c r="H55" s="18"/>
      <c r="O55" s="7"/>
      <c r="P55" s="7"/>
      <c r="Q55" s="7"/>
      <c r="R55" s="7"/>
      <c r="S55" s="7"/>
    </row>
    <row r="56" spans="1:19" x14ac:dyDescent="0.2">
      <c r="A56" s="2"/>
      <c r="B56" s="2" t="s">
        <v>16</v>
      </c>
      <c r="C56" s="14">
        <f>C55*$D$9</f>
        <v>1734.0903811598105</v>
      </c>
      <c r="D56" s="14">
        <f t="shared" ref="D56:G56" si="8">D55*$D$9</f>
        <v>1751.144233413416</v>
      </c>
      <c r="E56" s="14">
        <f t="shared" si="8"/>
        <v>1762.9463394523045</v>
      </c>
      <c r="F56" s="14">
        <f t="shared" si="8"/>
        <v>1780.0001917059096</v>
      </c>
      <c r="G56" s="14">
        <f t="shared" si="8"/>
        <v>1791.8022977447981</v>
      </c>
      <c r="H56" s="18"/>
      <c r="O56" s="7"/>
      <c r="P56" s="7"/>
      <c r="Q56" s="7"/>
      <c r="R56" s="7"/>
      <c r="S56" s="7"/>
    </row>
    <row r="57" spans="1:19" x14ac:dyDescent="0.2">
      <c r="A57" s="2"/>
      <c r="B57" s="2" t="s">
        <v>22</v>
      </c>
      <c r="C57" s="14">
        <f>C55-C56</f>
        <v>29794.825639927651</v>
      </c>
      <c r="D57" s="14">
        <f>D55-D56</f>
        <v>30087.841828648692</v>
      </c>
      <c r="E57" s="14">
        <f>E55-E56</f>
        <v>30290.623468771413</v>
      </c>
      <c r="F57" s="14">
        <f>F55-F56</f>
        <v>30583.639657492447</v>
      </c>
      <c r="G57" s="14">
        <f>G55-G56</f>
        <v>30786.421297615168</v>
      </c>
      <c r="H57" s="18"/>
      <c r="O57" s="7"/>
      <c r="P57" s="7"/>
      <c r="Q57" s="7"/>
      <c r="R57" s="7"/>
      <c r="S57" s="7"/>
    </row>
    <row r="58" spans="1:19" x14ac:dyDescent="0.2">
      <c r="A58" s="2"/>
      <c r="B58" s="2" t="s">
        <v>27</v>
      </c>
      <c r="C58" s="14">
        <f>C55*$D$10</f>
        <v>3468.180762319621</v>
      </c>
      <c r="D58" s="14">
        <f>D55*$D$10</f>
        <v>3502.2884668268321</v>
      </c>
      <c r="E58" s="14">
        <f>E55*$D$10</f>
        <v>3525.8926789046091</v>
      </c>
      <c r="F58" s="14">
        <f>F55*$D$10</f>
        <v>3560.0003834118193</v>
      </c>
      <c r="G58" s="14">
        <f>G55*$D$10</f>
        <v>3583.6045954895962</v>
      </c>
      <c r="H58" s="18"/>
      <c r="O58" s="7"/>
      <c r="P58" s="7"/>
      <c r="Q58" s="7"/>
      <c r="R58" s="7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O59" s="7"/>
      <c r="P59" s="7"/>
      <c r="Q59" s="7"/>
      <c r="R59" s="7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O60" s="7"/>
      <c r="P60" s="7"/>
      <c r="Q60" s="7"/>
      <c r="R60" s="7"/>
      <c r="S60" s="7"/>
    </row>
    <row r="61" spans="1:19" x14ac:dyDescent="0.2">
      <c r="A61" s="4">
        <v>39</v>
      </c>
      <c r="B61" s="5" t="s">
        <v>10</v>
      </c>
      <c r="C61" s="6">
        <f>'Løntabel oktober 2020'!C56*(1+$B$69)</f>
        <v>36144.657659731653</v>
      </c>
      <c r="D61" s="6">
        <f>'Løntabel oktober 2020'!D56*(1+$B$69)</f>
        <v>36250.680373282659</v>
      </c>
      <c r="E61" s="6">
        <f>'Løntabel oktober 2020'!E56*(1+$B$69)</f>
        <v>36324.031999686216</v>
      </c>
      <c r="F61" s="6">
        <f>'Løntabel oktober 2020'!F56*(1+$B$69)</f>
        <v>36430.062902296901</v>
      </c>
      <c r="G61" s="6">
        <f>'Løntabel oktober 2020'!G56*(1+$B$69)</f>
        <v>36503.530476588145</v>
      </c>
      <c r="H61" s="18"/>
      <c r="O61" s="7"/>
      <c r="P61" s="7"/>
      <c r="Q61" s="7"/>
      <c r="R61" s="7"/>
      <c r="S61" s="7"/>
    </row>
    <row r="62" spans="1:19" x14ac:dyDescent="0.2">
      <c r="A62" s="2"/>
      <c r="B62" s="2" t="s">
        <v>16</v>
      </c>
      <c r="C62" s="14">
        <f>C61*$D$9</f>
        <v>1987.956171285241</v>
      </c>
      <c r="D62" s="14">
        <f t="shared" ref="D62:G62" si="9">D61*$D$9</f>
        <v>1993.7874205305463</v>
      </c>
      <c r="E62" s="14">
        <f t="shared" si="9"/>
        <v>1997.8217599827419</v>
      </c>
      <c r="F62" s="14">
        <f t="shared" si="9"/>
        <v>2003.6534596263295</v>
      </c>
      <c r="G62" s="14">
        <f t="shared" si="9"/>
        <v>2007.6941762123479</v>
      </c>
      <c r="H62" s="18"/>
      <c r="O62" s="7"/>
      <c r="P62" s="7"/>
      <c r="Q62" s="7"/>
      <c r="R62" s="7"/>
      <c r="S62" s="7"/>
    </row>
    <row r="63" spans="1:19" x14ac:dyDescent="0.2">
      <c r="A63" s="2"/>
      <c r="B63" s="2" t="s">
        <v>22</v>
      </c>
      <c r="C63" s="14">
        <f>C61-C62</f>
        <v>34156.701488446415</v>
      </c>
      <c r="D63" s="14">
        <f>D61-D62</f>
        <v>34256.89295275211</v>
      </c>
      <c r="E63" s="14">
        <f>E61-E62</f>
        <v>34326.210239703476</v>
      </c>
      <c r="F63" s="14">
        <f>F61-F62</f>
        <v>34426.409442670571</v>
      </c>
      <c r="G63" s="14">
        <f>G61-G62</f>
        <v>34495.836300375799</v>
      </c>
      <c r="H63" s="18"/>
      <c r="O63" s="7"/>
      <c r="P63" s="7"/>
      <c r="Q63" s="7"/>
      <c r="R63" s="7"/>
      <c r="S63" s="7"/>
    </row>
    <row r="64" spans="1:19" x14ac:dyDescent="0.2">
      <c r="A64" s="2"/>
      <c r="B64" s="2" t="s">
        <v>27</v>
      </c>
      <c r="C64" s="14">
        <f>C61*$D$10</f>
        <v>3975.912342570482</v>
      </c>
      <c r="D64" s="14">
        <f>D61*$D$10</f>
        <v>3987.5748410610927</v>
      </c>
      <c r="E64" s="14">
        <f>E61*$D$10</f>
        <v>3995.6435199654838</v>
      </c>
      <c r="F64" s="14">
        <f>F61*$D$10</f>
        <v>4007.3069192526591</v>
      </c>
      <c r="G64" s="14">
        <f>G61*$D$10</f>
        <v>4015.3883524246958</v>
      </c>
      <c r="H64" s="18"/>
    </row>
    <row r="65" spans="1:7" x14ac:dyDescent="0.2">
      <c r="A65" s="2" t="s">
        <v>28</v>
      </c>
      <c r="E65" s="9"/>
    </row>
    <row r="66" spans="1:7" x14ac:dyDescent="0.2">
      <c r="C66" s="18"/>
      <c r="D66" s="18"/>
      <c r="E66" s="18"/>
      <c r="F66" s="18"/>
      <c r="G66" s="18"/>
    </row>
    <row r="67" spans="1:7" x14ac:dyDescent="0.2">
      <c r="A67" s="22" t="s">
        <v>84</v>
      </c>
      <c r="D67" s="14"/>
      <c r="F67" s="2"/>
      <c r="G67" s="18"/>
    </row>
    <row r="68" spans="1:7" x14ac:dyDescent="0.2">
      <c r="A68" s="12" t="s">
        <v>83</v>
      </c>
      <c r="D68" s="14"/>
      <c r="F68" s="2"/>
      <c r="G68" s="18"/>
    </row>
    <row r="69" spans="1:7" x14ac:dyDescent="0.2">
      <c r="A69" s="12" t="s">
        <v>69</v>
      </c>
      <c r="B69" s="25">
        <v>0.02</v>
      </c>
      <c r="E69" s="21"/>
      <c r="F69" s="2"/>
      <c r="G69" s="18"/>
    </row>
    <row r="70" spans="1:7" x14ac:dyDescent="0.2">
      <c r="C70" s="18"/>
      <c r="D70" s="18"/>
      <c r="E70" s="18"/>
      <c r="F70" s="18"/>
      <c r="G70" s="18"/>
    </row>
    <row r="71" spans="1:7" x14ac:dyDescent="0.2">
      <c r="C71" s="18"/>
      <c r="D71" s="18"/>
      <c r="E71" s="18"/>
      <c r="F71" s="18"/>
      <c r="G71" s="18"/>
    </row>
    <row r="72" spans="1:7" x14ac:dyDescent="0.2">
      <c r="C72" s="18"/>
      <c r="D72" s="18"/>
      <c r="E72" s="18"/>
      <c r="F72" s="18"/>
      <c r="G72" s="18"/>
    </row>
    <row r="73" spans="1:7" x14ac:dyDescent="0.2">
      <c r="C73" s="18"/>
      <c r="D73" s="18"/>
      <c r="E73" s="18"/>
      <c r="F73" s="18"/>
      <c r="G73" s="18"/>
    </row>
    <row r="74" spans="1:7" x14ac:dyDescent="0.2">
      <c r="C74" s="18"/>
      <c r="D74" s="18"/>
      <c r="E74" s="18"/>
      <c r="F74" s="18"/>
      <c r="G74" s="18"/>
    </row>
    <row r="75" spans="1:7" x14ac:dyDescent="0.2">
      <c r="C75" s="18"/>
      <c r="D75" s="18"/>
      <c r="E75" s="18"/>
      <c r="F75" s="18"/>
      <c r="G75" s="18"/>
    </row>
    <row r="76" spans="1:7" x14ac:dyDescent="0.2">
      <c r="C76" s="18"/>
      <c r="D76" s="18"/>
      <c r="E76" s="18"/>
      <c r="F76" s="18"/>
      <c r="G76" s="18"/>
    </row>
    <row r="77" spans="1:7" x14ac:dyDescent="0.2">
      <c r="C77" s="18"/>
      <c r="D77" s="18"/>
      <c r="E77" s="18"/>
      <c r="F77" s="18"/>
      <c r="G77" s="18"/>
    </row>
    <row r="78" spans="1:7" x14ac:dyDescent="0.2">
      <c r="C78" s="18"/>
      <c r="D78" s="18"/>
      <c r="E78" s="18"/>
      <c r="F78" s="18"/>
      <c r="G78" s="18"/>
    </row>
    <row r="79" spans="1:7" x14ac:dyDescent="0.2">
      <c r="C79" s="18"/>
      <c r="D79" s="18"/>
      <c r="E79" s="18"/>
      <c r="F79" s="18"/>
      <c r="G79" s="18"/>
    </row>
    <row r="80" spans="1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B7FA374A-5E29-4E2B-A0F8-BE1B28385515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600E-7E04-4AB1-B469-8DD57F8B0E1D}">
  <dimension ref="A1:X237"/>
  <sheetViews>
    <sheetView tabSelected="1" workbookViewId="0">
      <selection activeCell="H7" sqref="H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98</v>
      </c>
    </row>
    <row r="3" spans="1:20" x14ac:dyDescent="0.2">
      <c r="F3" s="2"/>
    </row>
    <row r="4" spans="1:20" ht="13.5" thickBot="1" x14ac:dyDescent="0.25">
      <c r="A4" s="12" t="s">
        <v>99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5.5100000000000003E-2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juni 2023'!C16*(1+$B$69)</f>
        <v>28580.040324643927</v>
      </c>
      <c r="D16" s="6">
        <f>'Løntabel juni 2023'!D16*(1+$B$69)</f>
        <v>29048.073379429447</v>
      </c>
      <c r="E16" s="6">
        <f>'Løntabel juni 2023'!E16*(1+$B$69)</f>
        <v>29372.11638186327</v>
      </c>
      <c r="F16" s="6">
        <f>'Løntabel juni 2023'!F16*(1+$B$69)</f>
        <v>29840.16279677525</v>
      </c>
      <c r="G16" s="6">
        <f>'Løntabel juni 2023'!G16*(1+$B$69)</f>
        <v>30164.219421763435</v>
      </c>
      <c r="H16" s="39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17"/>
      <c r="P16" s="17"/>
      <c r="Q16" s="17"/>
      <c r="R16" s="17"/>
      <c r="S16" s="17"/>
      <c r="T16" s="7"/>
    </row>
    <row r="17" spans="1:24" x14ac:dyDescent="0.2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39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17"/>
      <c r="P17" s="17"/>
      <c r="Q17" s="17"/>
      <c r="R17" s="17"/>
      <c r="S17" s="17"/>
    </row>
    <row r="18" spans="1:24" x14ac:dyDescent="0.2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39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17"/>
      <c r="P18" s="17"/>
      <c r="Q18" s="17"/>
      <c r="R18" s="17"/>
      <c r="S18" s="17"/>
    </row>
    <row r="19" spans="1:24" x14ac:dyDescent="0.2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39"/>
      <c r="I19" s="2"/>
      <c r="J19" s="8"/>
      <c r="K19" s="2"/>
      <c r="N19" s="26"/>
      <c r="O19" s="17"/>
      <c r="P19" s="17"/>
      <c r="Q19" s="17"/>
      <c r="R19" s="17"/>
      <c r="S19" s="1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39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17"/>
      <c r="P20" s="17"/>
      <c r="Q20" s="17"/>
      <c r="R20" s="17"/>
      <c r="S20" s="1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39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17"/>
      <c r="P21" s="17"/>
      <c r="Q21" s="17"/>
      <c r="R21" s="17"/>
      <c r="S21" s="17"/>
    </row>
    <row r="22" spans="1:24" x14ac:dyDescent="0.2">
      <c r="A22" s="4">
        <v>24</v>
      </c>
      <c r="B22" s="5" t="s">
        <v>10</v>
      </c>
      <c r="C22" s="6">
        <f>'Løntabel juni 2023'!C22*(1+$B$69)</f>
        <v>30846.624933801548</v>
      </c>
      <c r="D22" s="6">
        <f>'Løntabel juni 2023'!D22*(1+$B$69)</f>
        <v>31311.77609951609</v>
      </c>
      <c r="E22" s="6">
        <f>'Løntabel juni 2023'!E22*(1+$B$69)</f>
        <v>31633.86341389584</v>
      </c>
      <c r="F22" s="6">
        <f>'Løntabel juni 2023'!F22*(1+$B$69)</f>
        <v>32099.014579610379</v>
      </c>
      <c r="G22" s="6">
        <f>'Løntabel juni 2023'!G22*(1+$B$69)</f>
        <v>32420.977040814265</v>
      </c>
      <c r="H22" s="39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17"/>
      <c r="P22" s="17"/>
      <c r="Q22" s="17"/>
      <c r="R22" s="17"/>
      <c r="S22" s="17"/>
    </row>
    <row r="23" spans="1:24" x14ac:dyDescent="0.2">
      <c r="A23" s="2"/>
      <c r="B23" s="2" t="s">
        <v>16</v>
      </c>
      <c r="C23" s="14">
        <f>C22*$D$9</f>
        <v>1696.564371359085</v>
      </c>
      <c r="D23" s="14">
        <f t="shared" ref="D23:G23" si="1">D22*$D$9</f>
        <v>1722.1476854733849</v>
      </c>
      <c r="E23" s="14">
        <f t="shared" si="1"/>
        <v>1739.8624877642712</v>
      </c>
      <c r="F23" s="14">
        <f t="shared" si="1"/>
        <v>1765.4458018785708</v>
      </c>
      <c r="G23" s="14">
        <f t="shared" si="1"/>
        <v>1783.1537372447847</v>
      </c>
      <c r="H23" s="39"/>
      <c r="I23" s="2" t="s">
        <v>42</v>
      </c>
      <c r="K23" s="2" t="s">
        <v>43</v>
      </c>
      <c r="L23" s="2" t="s">
        <v>44</v>
      </c>
      <c r="N23" s="26"/>
      <c r="O23" s="17"/>
      <c r="P23" s="17"/>
      <c r="Q23" s="17"/>
      <c r="R23" s="17"/>
      <c r="S23" s="17"/>
    </row>
    <row r="24" spans="1:24" x14ac:dyDescent="0.2">
      <c r="A24" s="2"/>
      <c r="B24" s="2" t="s">
        <v>22</v>
      </c>
      <c r="C24" s="14">
        <f>C22-C23</f>
        <v>29150.060562442464</v>
      </c>
      <c r="D24" s="14">
        <f>D22-D23</f>
        <v>29589.628414042705</v>
      </c>
      <c r="E24" s="14">
        <f>E22-E23</f>
        <v>29894.000926131568</v>
      </c>
      <c r="F24" s="14">
        <f>F22-F23</f>
        <v>30333.568777731809</v>
      </c>
      <c r="G24" s="14">
        <f>G22-G23</f>
        <v>30637.823303569479</v>
      </c>
      <c r="H24" s="39"/>
      <c r="I24" s="2" t="s">
        <v>87</v>
      </c>
      <c r="K24" s="2"/>
      <c r="L24" s="2" t="s">
        <v>65</v>
      </c>
      <c r="N24" s="26"/>
      <c r="O24" s="17"/>
      <c r="P24" s="17"/>
      <c r="Q24" s="17"/>
      <c r="R24" s="17"/>
      <c r="S24" s="17"/>
    </row>
    <row r="25" spans="1:24" x14ac:dyDescent="0.2">
      <c r="A25" s="2"/>
      <c r="B25" s="2" t="s">
        <v>27</v>
      </c>
      <c r="C25" s="14">
        <f>C22*$D$10</f>
        <v>3393.1287427181701</v>
      </c>
      <c r="D25" s="14">
        <f>D22*$D$10</f>
        <v>3444.2953709467697</v>
      </c>
      <c r="E25" s="14">
        <f>E22*$D$10</f>
        <v>3479.7249755285425</v>
      </c>
      <c r="F25" s="14">
        <f>F22*$D$10</f>
        <v>3530.8916037571416</v>
      </c>
      <c r="G25" s="14">
        <f>G22*$D$10</f>
        <v>3566.3074744895694</v>
      </c>
      <c r="H25" s="39"/>
      <c r="I25" s="2" t="s">
        <v>45</v>
      </c>
      <c r="K25" s="12" t="s">
        <v>46</v>
      </c>
      <c r="L25" s="12" t="s">
        <v>47</v>
      </c>
      <c r="N25" s="26"/>
      <c r="O25" s="17"/>
      <c r="P25" s="17"/>
      <c r="Q25" s="17"/>
      <c r="R25" s="17"/>
      <c r="S25" s="1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39"/>
      <c r="I26" s="2" t="s">
        <v>48</v>
      </c>
      <c r="K26" s="12" t="s">
        <v>49</v>
      </c>
      <c r="L26" s="12" t="s">
        <v>50</v>
      </c>
      <c r="N26" s="26"/>
      <c r="O26" s="17"/>
      <c r="P26" s="17"/>
      <c r="Q26" s="17"/>
      <c r="R26" s="17"/>
      <c r="S26" s="17"/>
    </row>
    <row r="27" spans="1:24" x14ac:dyDescent="0.2">
      <c r="A27" s="4">
        <v>25</v>
      </c>
      <c r="B27" s="5" t="s">
        <v>10</v>
      </c>
      <c r="C27" s="6">
        <f>'Løntabel juni 2023'!C27*(1+$B$69)</f>
        <v>31343.79709000939</v>
      </c>
      <c r="D27" s="6">
        <f>'Løntabel juni 2023'!D27*(1+$B$69)</f>
        <v>31794.388485958829</v>
      </c>
      <c r="E27" s="6">
        <f>'Løntabel juni 2023'!E27*(1+$B$69)</f>
        <v>32106.301028861628</v>
      </c>
      <c r="F27" s="6">
        <f>'Løntabel juni 2023'!F27*(1+$B$69)</f>
        <v>32557.12812550009</v>
      </c>
      <c r="G27" s="6">
        <f>'Løntabel juni 2023'!G27*(1+$B$69)</f>
        <v>32869.028156249478</v>
      </c>
      <c r="H27" s="39"/>
      <c r="I27" s="2" t="s">
        <v>51</v>
      </c>
      <c r="L27" s="12" t="s">
        <v>52</v>
      </c>
      <c r="N27" s="26"/>
      <c r="O27" s="17"/>
      <c r="P27" s="17"/>
      <c r="Q27" s="17"/>
      <c r="R27" s="17"/>
      <c r="S27" s="17"/>
    </row>
    <row r="28" spans="1:24" x14ac:dyDescent="0.2">
      <c r="A28" s="2"/>
      <c r="B28" s="2" t="s">
        <v>16</v>
      </c>
      <c r="C28" s="14">
        <f>C27*$D$9</f>
        <v>1723.9088399505165</v>
      </c>
      <c r="D28" s="14">
        <f t="shared" ref="D28:G28" si="2">D27*$D$9</f>
        <v>1748.6913667277356</v>
      </c>
      <c r="E28" s="14">
        <f t="shared" si="2"/>
        <v>1765.8465565873896</v>
      </c>
      <c r="F28" s="14">
        <f t="shared" si="2"/>
        <v>1790.6420469025049</v>
      </c>
      <c r="G28" s="14">
        <f t="shared" si="2"/>
        <v>1807.7965485937214</v>
      </c>
      <c r="H28" s="39"/>
      <c r="I28" s="11" t="s">
        <v>53</v>
      </c>
      <c r="L28" s="12" t="s">
        <v>54</v>
      </c>
      <c r="N28" s="26"/>
      <c r="O28" s="17"/>
      <c r="P28" s="17"/>
      <c r="Q28" s="17"/>
      <c r="R28" s="17"/>
      <c r="S28" s="17"/>
    </row>
    <row r="29" spans="1:24" x14ac:dyDescent="0.2">
      <c r="A29" s="2"/>
      <c r="B29" s="2" t="s">
        <v>22</v>
      </c>
      <c r="C29" s="14">
        <f>C27-C28</f>
        <v>29619.888250058873</v>
      </c>
      <c r="D29" s="14">
        <f>D27-D28</f>
        <v>30045.697119231092</v>
      </c>
      <c r="E29" s="14">
        <f>E27-E28</f>
        <v>30340.454472274239</v>
      </c>
      <c r="F29" s="14">
        <f>F27-F28</f>
        <v>30766.486078597587</v>
      </c>
      <c r="G29" s="14">
        <f>G27-G28</f>
        <v>31061.231607655758</v>
      </c>
      <c r="H29" s="39"/>
      <c r="I29" s="11"/>
      <c r="L29" s="2" t="s">
        <v>56</v>
      </c>
      <c r="N29" s="26"/>
      <c r="O29" s="17"/>
      <c r="P29" s="17"/>
      <c r="Q29" s="17"/>
      <c r="R29" s="17"/>
      <c r="S29" s="17"/>
    </row>
    <row r="30" spans="1:24" x14ac:dyDescent="0.2">
      <c r="A30" s="2"/>
      <c r="B30" s="2" t="s">
        <v>27</v>
      </c>
      <c r="C30" s="14">
        <f>C27*$D$10</f>
        <v>3447.817679901033</v>
      </c>
      <c r="D30" s="14">
        <f>D27*$D$10</f>
        <v>3497.3827334554712</v>
      </c>
      <c r="E30" s="14">
        <f>E27*$D$10</f>
        <v>3531.6931131747792</v>
      </c>
      <c r="F30" s="14">
        <f>F27*$D$10</f>
        <v>3581.2840938050099</v>
      </c>
      <c r="G30" s="14">
        <f>G27*$D$10</f>
        <v>3615.5930971874427</v>
      </c>
      <c r="H30" s="39"/>
      <c r="I30" s="11" t="s">
        <v>55</v>
      </c>
      <c r="L30" s="2" t="s">
        <v>66</v>
      </c>
      <c r="N30" s="26"/>
      <c r="O30" s="17"/>
      <c r="P30" s="17"/>
      <c r="Q30" s="17"/>
      <c r="R30" s="17"/>
      <c r="S30" s="1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39"/>
      <c r="I31" s="11" t="s">
        <v>57</v>
      </c>
      <c r="L31" s="12" t="s">
        <v>58</v>
      </c>
      <c r="N31" s="26"/>
      <c r="O31" s="17"/>
      <c r="P31" s="17"/>
      <c r="Q31" s="17"/>
      <c r="R31" s="17"/>
      <c r="S31" s="17"/>
    </row>
    <row r="32" spans="1:24" x14ac:dyDescent="0.2">
      <c r="A32" s="4">
        <v>26</v>
      </c>
      <c r="B32" s="5" t="s">
        <v>10</v>
      </c>
      <c r="C32" s="6">
        <f>'Løntabel juni 2023'!C32*(1+$B$69)</f>
        <v>31852.404376483591</v>
      </c>
      <c r="D32" s="6">
        <f>'Løntabel juni 2023'!D32*(1+$B$69)</f>
        <v>32287.622020949773</v>
      </c>
      <c r="E32" s="6">
        <f>'Løntabel juni 2023'!E32*(1+$B$69)</f>
        <v>32588.771279604218</v>
      </c>
      <c r="F32" s="6">
        <f>'Løntabel juni 2023'!F32*(1+$B$69)</f>
        <v>33023.894742497541</v>
      </c>
      <c r="G32" s="6">
        <f>'Løntabel juni 2023'!G32*(1+$B$69)</f>
        <v>33325.054849478212</v>
      </c>
      <c r="H32" s="39"/>
      <c r="I32" s="17"/>
      <c r="J32" s="17"/>
      <c r="K32" s="17"/>
      <c r="L32" s="12" t="s">
        <v>59</v>
      </c>
      <c r="N32" s="26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1751.8822407065975</v>
      </c>
      <c r="D33" s="14">
        <f t="shared" ref="D33:G33" si="3">D32*$D$9</f>
        <v>1775.8192111522376</v>
      </c>
      <c r="E33" s="14">
        <f t="shared" si="3"/>
        <v>1792.3824203782319</v>
      </c>
      <c r="F33" s="14">
        <f t="shared" si="3"/>
        <v>1816.3142108373647</v>
      </c>
      <c r="G33" s="14">
        <f t="shared" si="3"/>
        <v>1832.8780167213017</v>
      </c>
      <c r="H33" s="39"/>
      <c r="L33" s="12" t="s">
        <v>60</v>
      </c>
      <c r="N33" s="26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30100.522135776995</v>
      </c>
      <c r="D34" s="14">
        <f>D32-D33</f>
        <v>30511.802809797537</v>
      </c>
      <c r="E34" s="14">
        <f>E32-E33</f>
        <v>30796.388859225986</v>
      </c>
      <c r="F34" s="14">
        <f>F32-F33</f>
        <v>31207.580531660176</v>
      </c>
      <c r="G34" s="14">
        <f>G32-G33</f>
        <v>31492.176832756912</v>
      </c>
      <c r="H34" s="39"/>
      <c r="L34" s="12" t="s">
        <v>61</v>
      </c>
      <c r="N34" s="26"/>
      <c r="O34" s="17"/>
      <c r="P34" s="17"/>
      <c r="Q34" s="17"/>
      <c r="R34" s="17"/>
      <c r="S34" s="17"/>
      <c r="T34" s="17"/>
      <c r="U34" s="17"/>
      <c r="V34" s="26"/>
      <c r="W34" s="26"/>
      <c r="X34" s="17"/>
    </row>
    <row r="35" spans="1:24" x14ac:dyDescent="0.2">
      <c r="A35" s="2"/>
      <c r="B35" s="2" t="s">
        <v>27</v>
      </c>
      <c r="C35" s="14">
        <f>C32*$D$10</f>
        <v>3503.764481413195</v>
      </c>
      <c r="D35" s="14">
        <f>D32*$D$10</f>
        <v>3551.6384223044752</v>
      </c>
      <c r="E35" s="14">
        <f>E32*$D$10</f>
        <v>3584.7648407564639</v>
      </c>
      <c r="F35" s="14">
        <f>F32*$D$10</f>
        <v>3632.6284216747295</v>
      </c>
      <c r="G35" s="14">
        <f>G32*$D$10</f>
        <v>3665.7560334426034</v>
      </c>
      <c r="H35" s="39"/>
      <c r="L35" s="12" t="s">
        <v>92</v>
      </c>
      <c r="N35" s="26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93</v>
      </c>
      <c r="N36" s="26"/>
      <c r="O36" s="17"/>
      <c r="P36" s="17"/>
      <c r="Q36" s="17"/>
      <c r="R36" s="17"/>
      <c r="S36" s="17"/>
    </row>
    <row r="37" spans="1:24" ht="12.75" customHeight="1" x14ac:dyDescent="0.2">
      <c r="A37" s="32">
        <v>27</v>
      </c>
      <c r="B37" s="33" t="s">
        <v>10</v>
      </c>
      <c r="C37" s="6">
        <f>'Løntabel juni 2023'!C37*(1+$B$69)</f>
        <v>32372.675503457947</v>
      </c>
      <c r="D37" s="6">
        <f>'Løntabel juni 2023'!D37*(1+$B$69)</f>
        <v>32791.140950391222</v>
      </c>
      <c r="E37" s="6">
        <f>'Løntabel juni 2023'!E37*(1+$B$69)</f>
        <v>33080.747817866286</v>
      </c>
      <c r="F37" s="6">
        <f>'Løntabel juni 2023'!F37*(1+$B$69)</f>
        <v>33499.213264799546</v>
      </c>
      <c r="G37" s="6">
        <f>'Løntabel juni 2023'!G37*(1+$B$69)</f>
        <v>33788.820132274624</v>
      </c>
      <c r="H37" s="40" t="s">
        <v>88</v>
      </c>
      <c r="I37" s="41"/>
      <c r="J37" s="42"/>
      <c r="K37" s="17"/>
      <c r="L37" s="12" t="s">
        <v>63</v>
      </c>
      <c r="N37" s="26"/>
      <c r="O37" s="17"/>
      <c r="P37" s="17"/>
      <c r="Q37" s="17"/>
      <c r="R37" s="17"/>
      <c r="S37" s="17"/>
    </row>
    <row r="38" spans="1:24" x14ac:dyDescent="0.2">
      <c r="A38" s="35"/>
      <c r="B38" s="2" t="s">
        <v>16</v>
      </c>
      <c r="C38" s="31">
        <f>C37*$D$9</f>
        <v>1780.497152690187</v>
      </c>
      <c r="D38" s="31">
        <f t="shared" ref="D38:G38" si="4">D37*$D$9</f>
        <v>1803.5127522715172</v>
      </c>
      <c r="E38" s="31">
        <f t="shared" si="4"/>
        <v>1819.4411299826456</v>
      </c>
      <c r="F38" s="31">
        <f t="shared" si="4"/>
        <v>1842.4567295639749</v>
      </c>
      <c r="G38" s="31">
        <f t="shared" si="4"/>
        <v>1858.3851072751042</v>
      </c>
      <c r="H38" s="43"/>
      <c r="I38" s="44"/>
      <c r="J38" s="45"/>
      <c r="L38" s="2" t="s">
        <v>64</v>
      </c>
      <c r="N38" s="26"/>
      <c r="O38" s="17"/>
      <c r="P38" s="17"/>
      <c r="Q38" s="17"/>
      <c r="R38" s="17"/>
      <c r="S38" s="17"/>
    </row>
    <row r="39" spans="1:24" x14ac:dyDescent="0.2">
      <c r="A39" s="35"/>
      <c r="B39" s="2" t="s">
        <v>22</v>
      </c>
      <c r="C39" s="31">
        <f>C37-C38</f>
        <v>30592.178350767761</v>
      </c>
      <c r="D39" s="31">
        <f>D37-D38</f>
        <v>30987.628198119706</v>
      </c>
      <c r="E39" s="31">
        <f>E37-E38</f>
        <v>31261.30668788364</v>
      </c>
      <c r="F39" s="31">
        <f>F37-F38</f>
        <v>31656.75653523557</v>
      </c>
      <c r="G39" s="31">
        <f>G37-G38</f>
        <v>31930.435024999519</v>
      </c>
      <c r="H39" s="43"/>
      <c r="I39" s="44"/>
      <c r="J39" s="45"/>
      <c r="N39" s="26"/>
      <c r="O39" s="17"/>
      <c r="P39" s="17"/>
      <c r="Q39" s="17"/>
      <c r="R39" s="17"/>
      <c r="S39" s="17"/>
    </row>
    <row r="40" spans="1:24" ht="13.5" thickBot="1" x14ac:dyDescent="0.25">
      <c r="A40" s="36"/>
      <c r="B40" s="37" t="s">
        <v>27</v>
      </c>
      <c r="C40" s="38">
        <f>C37*$D$10</f>
        <v>3560.994305380374</v>
      </c>
      <c r="D40" s="38">
        <f>D37*$D$10</f>
        <v>3607.0255045430345</v>
      </c>
      <c r="E40" s="38">
        <f>E37*$D$10</f>
        <v>3638.8822599652913</v>
      </c>
      <c r="F40" s="38">
        <f>F37*$D$10</f>
        <v>3684.9134591279499</v>
      </c>
      <c r="G40" s="38">
        <f>G37*$D$10</f>
        <v>3716.7702145502085</v>
      </c>
      <c r="H40" s="46"/>
      <c r="I40" s="47"/>
      <c r="J40" s="48"/>
      <c r="K40" s="18"/>
      <c r="M40" s="18"/>
      <c r="N40" s="26"/>
      <c r="O40" s="17"/>
      <c r="P40" s="17"/>
      <c r="Q40" s="17"/>
      <c r="R40" s="17"/>
      <c r="S40" s="1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6"/>
      <c r="O41" s="17"/>
      <c r="P41" s="17"/>
      <c r="Q41" s="17"/>
      <c r="R41" s="17"/>
      <c r="S41" s="17"/>
    </row>
    <row r="42" spans="1:24" ht="15.75" x14ac:dyDescent="0.25">
      <c r="A42" s="4">
        <v>28</v>
      </c>
      <c r="B42" s="5" t="s">
        <v>10</v>
      </c>
      <c r="C42" s="6">
        <f>'Løntabel juni 2023'!C42*(1+$B$69)</f>
        <v>32904.396974777133</v>
      </c>
      <c r="D42" s="6">
        <f>'Løntabel juni 2023'!D42*(1+$B$69)</f>
        <v>33305.059782433818</v>
      </c>
      <c r="E42" s="6">
        <f>'Løntabel juni 2023'!E42*(1+$B$69)</f>
        <v>33582.417488527106</v>
      </c>
      <c r="F42" s="6">
        <f>'Løntabel juni 2023'!F42*(1+$B$69)</f>
        <v>33983.080296183791</v>
      </c>
      <c r="G42" s="6">
        <f>'Løntabel juni 2023'!G42*(1+$B$69)</f>
        <v>34260.332972377961</v>
      </c>
      <c r="H42" s="39"/>
      <c r="I42" s="29"/>
      <c r="J42" s="29"/>
      <c r="K42" s="29"/>
      <c r="L42" s="28"/>
      <c r="M42" s="17"/>
      <c r="N42" s="26"/>
      <c r="O42" s="17"/>
      <c r="P42" s="17"/>
      <c r="Q42" s="17"/>
      <c r="R42" s="17"/>
      <c r="S42" s="17"/>
    </row>
    <row r="43" spans="1:24" x14ac:dyDescent="0.2">
      <c r="A43" s="2"/>
      <c r="B43" s="2" t="s">
        <v>16</v>
      </c>
      <c r="C43" s="14">
        <f>C42*$D$9</f>
        <v>1809.7418336127423</v>
      </c>
      <c r="D43" s="14">
        <f t="shared" ref="D43:G43" si="5">D42*$D$9</f>
        <v>1831.77828803386</v>
      </c>
      <c r="E43" s="14">
        <f t="shared" si="5"/>
        <v>1847.0329618689909</v>
      </c>
      <c r="F43" s="14">
        <f t="shared" si="5"/>
        <v>1869.0694162901084</v>
      </c>
      <c r="G43" s="14">
        <f t="shared" si="5"/>
        <v>1884.3183134807878</v>
      </c>
      <c r="H43" s="39"/>
      <c r="I43" s="30"/>
      <c r="J43" s="30"/>
      <c r="K43" s="30"/>
      <c r="L43" s="30"/>
      <c r="N43" s="26"/>
      <c r="O43" s="17"/>
      <c r="P43" s="17"/>
      <c r="Q43" s="17"/>
      <c r="R43" s="17"/>
      <c r="S43" s="17"/>
    </row>
    <row r="44" spans="1:24" x14ac:dyDescent="0.2">
      <c r="A44" s="2"/>
      <c r="B44" s="2" t="s">
        <v>22</v>
      </c>
      <c r="C44" s="14">
        <f>C42-C43</f>
        <v>31094.655141164392</v>
      </c>
      <c r="D44" s="14">
        <f>D42-D43</f>
        <v>31473.281494399958</v>
      </c>
      <c r="E44" s="14">
        <f>E42-E43</f>
        <v>31735.384526658116</v>
      </c>
      <c r="F44" s="14">
        <f>F42-F43</f>
        <v>32114.010879893682</v>
      </c>
      <c r="G44" s="14">
        <f>G42-G43</f>
        <v>32376.014658897173</v>
      </c>
      <c r="H44" s="39"/>
      <c r="N44" s="26"/>
      <c r="O44" s="17"/>
      <c r="P44" s="17"/>
      <c r="Q44" s="17"/>
      <c r="R44" s="17"/>
      <c r="S44" s="17"/>
    </row>
    <row r="45" spans="1:24" x14ac:dyDescent="0.2">
      <c r="A45" s="2"/>
      <c r="B45" s="2" t="s">
        <v>27</v>
      </c>
      <c r="C45" s="14">
        <f>C42*$D$10</f>
        <v>3619.4836672254846</v>
      </c>
      <c r="D45" s="14">
        <f>D42*$D$10</f>
        <v>3663.55657606772</v>
      </c>
      <c r="E45" s="14">
        <f>E42*$D$10</f>
        <v>3694.0659237379818</v>
      </c>
      <c r="F45" s="14">
        <f>F42*$D$10</f>
        <v>3738.1388325802168</v>
      </c>
      <c r="G45" s="14">
        <f>G42*$D$10</f>
        <v>3768.6366269615755</v>
      </c>
      <c r="H45" s="39"/>
      <c r="N45" s="26"/>
      <c r="O45" s="17"/>
      <c r="P45" s="17"/>
      <c r="Q45" s="17"/>
      <c r="R45" s="17"/>
      <c r="S45" s="17"/>
    </row>
    <row r="46" spans="1:24" x14ac:dyDescent="0.2">
      <c r="A46" s="4">
        <v>29</v>
      </c>
      <c r="B46" s="5" t="s">
        <v>10</v>
      </c>
      <c r="C46" s="6">
        <f>'Løntabel juni 2023'!C46*(1+$B$69)</f>
        <v>33448.136762505987</v>
      </c>
      <c r="D46" s="6">
        <f>'Løntabel juni 2023'!D46*(1+$B$69)</f>
        <v>33829.841673372044</v>
      </c>
      <c r="E46" s="6">
        <f>'Løntabel juni 2023'!E46*(1+$B$69)</f>
        <v>34094.031255863527</v>
      </c>
      <c r="F46" s="6">
        <f>'Løntabel juni 2023'!F46*(1+$B$69)</f>
        <v>34475.631136830474</v>
      </c>
      <c r="G46" s="6">
        <f>'Løntabel juni 2023'!G46*(1+$B$69)</f>
        <v>34739.925749221089</v>
      </c>
      <c r="H46" s="39"/>
      <c r="I46" s="18"/>
      <c r="J46" s="18"/>
      <c r="K46" s="18"/>
      <c r="L46" s="18"/>
      <c r="N46" s="26"/>
      <c r="O46" s="17"/>
      <c r="P46" s="17"/>
      <c r="Q46" s="17"/>
      <c r="R46" s="17"/>
      <c r="S46" s="17"/>
    </row>
    <row r="47" spans="1:24" x14ac:dyDescent="0.2">
      <c r="A47" s="2"/>
      <c r="B47" s="2" t="s">
        <v>16</v>
      </c>
      <c r="C47" s="14">
        <f>C46*$D$9</f>
        <v>1839.6475219378292</v>
      </c>
      <c r="D47" s="14">
        <f t="shared" ref="D47:G47" si="6">D46*$D$9</f>
        <v>1860.6412920354624</v>
      </c>
      <c r="E47" s="14">
        <f t="shared" si="6"/>
        <v>1875.1717190724939</v>
      </c>
      <c r="F47" s="14">
        <f t="shared" si="6"/>
        <v>1896.159712525676</v>
      </c>
      <c r="G47" s="14">
        <f t="shared" si="6"/>
        <v>1910.6959162071598</v>
      </c>
      <c r="H47" s="39"/>
      <c r="I47" s="18"/>
      <c r="J47" s="18"/>
      <c r="K47" s="18"/>
      <c r="L47" s="18"/>
      <c r="N47" s="26"/>
      <c r="O47" s="17"/>
      <c r="P47" s="17"/>
      <c r="Q47" s="17"/>
      <c r="R47" s="17"/>
      <c r="S47" s="17"/>
    </row>
    <row r="48" spans="1:24" x14ac:dyDescent="0.2">
      <c r="A48" s="2"/>
      <c r="B48" s="2" t="s">
        <v>22</v>
      </c>
      <c r="C48" s="14">
        <f>C46-C47</f>
        <v>31608.489240568157</v>
      </c>
      <c r="D48" s="14">
        <f>D46-D47</f>
        <v>31969.200381336581</v>
      </c>
      <c r="E48" s="14">
        <f>E46-E47</f>
        <v>32218.859536791031</v>
      </c>
      <c r="F48" s="14">
        <f>F46-F47</f>
        <v>32579.471424304797</v>
      </c>
      <c r="G48" s="14">
        <f>G46-G47</f>
        <v>32829.229833013931</v>
      </c>
      <c r="H48" s="39"/>
      <c r="I48" s="18"/>
      <c r="J48" s="18"/>
      <c r="K48" s="18"/>
      <c r="L48" s="18"/>
      <c r="N48" s="26"/>
      <c r="O48" s="17"/>
      <c r="P48" s="17"/>
      <c r="Q48" s="17"/>
      <c r="R48" s="17"/>
      <c r="S48" s="17"/>
    </row>
    <row r="49" spans="1:19" x14ac:dyDescent="0.2">
      <c r="A49" s="2"/>
      <c r="B49" s="2" t="s">
        <v>27</v>
      </c>
      <c r="C49" s="14">
        <f>C46*$D$10</f>
        <v>3679.2950438756584</v>
      </c>
      <c r="D49" s="14">
        <f>D46*$D$10</f>
        <v>3721.2825840709247</v>
      </c>
      <c r="E49" s="14">
        <f>E46*$D$10</f>
        <v>3750.3434381449879</v>
      </c>
      <c r="F49" s="14">
        <f>F46*$D$10</f>
        <v>3792.319425051352</v>
      </c>
      <c r="G49" s="14">
        <f>G46*$D$10</f>
        <v>3821.3918324143197</v>
      </c>
      <c r="H49" s="39"/>
      <c r="I49" s="18"/>
      <c r="J49" s="18"/>
      <c r="K49" s="18"/>
      <c r="L49" s="18"/>
      <c r="N49" s="26"/>
      <c r="O49" s="17"/>
      <c r="P49" s="17"/>
      <c r="Q49" s="17"/>
      <c r="R49" s="17"/>
      <c r="S49" s="17"/>
    </row>
    <row r="50" spans="1:19" x14ac:dyDescent="0.2">
      <c r="A50" s="4">
        <v>30</v>
      </c>
      <c r="B50" s="5" t="s">
        <v>10</v>
      </c>
      <c r="C50" s="6">
        <f>'Løntabel juni 2023'!C50*(1+$B$69)</f>
        <v>34003.660095682986</v>
      </c>
      <c r="D50" s="6">
        <f>'Løntabel juni 2023'!D50*(1+$B$69)</f>
        <v>34365.034653060255</v>
      </c>
      <c r="E50" s="6">
        <f>'Løntabel juni 2023'!E50*(1+$B$69)</f>
        <v>34615.347160130907</v>
      </c>
      <c r="F50" s="6">
        <f>'Løntabel juni 2023'!F50*(1+$B$69)</f>
        <v>34976.715656780427</v>
      </c>
      <c r="G50" s="6">
        <f>'Løntabel juni 2023'!G50*(1+$B$69)</f>
        <v>35226.923133951961</v>
      </c>
      <c r="H50" s="39"/>
      <c r="I50" s="18"/>
      <c r="J50" s="18"/>
      <c r="K50" s="18"/>
      <c r="L50" s="18"/>
      <c r="N50" s="26"/>
      <c r="O50" s="17"/>
      <c r="P50" s="17"/>
      <c r="Q50" s="17"/>
      <c r="R50" s="17"/>
      <c r="S50" s="17"/>
    </row>
    <row r="51" spans="1:19" x14ac:dyDescent="0.2">
      <c r="A51" s="2"/>
      <c r="B51" s="2" t="s">
        <v>16</v>
      </c>
      <c r="C51" s="14">
        <f>C50*$D$9</f>
        <v>1870.2013052625643</v>
      </c>
      <c r="D51" s="14">
        <f t="shared" ref="D51:G51" si="7">D50*$D$9</f>
        <v>1890.076905918314</v>
      </c>
      <c r="E51" s="14">
        <f t="shared" si="7"/>
        <v>1903.8440938071999</v>
      </c>
      <c r="F51" s="14">
        <f t="shared" si="7"/>
        <v>1923.7193611229234</v>
      </c>
      <c r="G51" s="14">
        <f t="shared" si="7"/>
        <v>1937.4807723673578</v>
      </c>
      <c r="H51" s="39"/>
      <c r="N51" s="26"/>
      <c r="O51" s="17"/>
      <c r="P51" s="17"/>
      <c r="Q51" s="17"/>
      <c r="R51" s="17"/>
      <c r="S51" s="17"/>
    </row>
    <row r="52" spans="1:19" x14ac:dyDescent="0.2">
      <c r="A52" s="2"/>
      <c r="B52" s="2" t="s">
        <v>22</v>
      </c>
      <c r="C52" s="14">
        <f>C50-C51</f>
        <v>32133.458790420424</v>
      </c>
      <c r="D52" s="14">
        <f>D50-D51</f>
        <v>32474.95774714194</v>
      </c>
      <c r="E52" s="14">
        <f>E50-E51</f>
        <v>32711.503066323705</v>
      </c>
      <c r="F52" s="14">
        <f>F50-F51</f>
        <v>33052.996295657504</v>
      </c>
      <c r="G52" s="14">
        <f>G50-G51</f>
        <v>33289.442361584603</v>
      </c>
      <c r="H52" s="39"/>
      <c r="N52" s="26"/>
      <c r="O52" s="17"/>
      <c r="P52" s="17"/>
      <c r="Q52" s="17"/>
      <c r="R52" s="17"/>
      <c r="S52" s="17"/>
    </row>
    <row r="53" spans="1:19" x14ac:dyDescent="0.2">
      <c r="A53" s="2"/>
      <c r="B53" s="2" t="s">
        <v>27</v>
      </c>
      <c r="C53" s="14">
        <f>C50*$D$10</f>
        <v>3740.4026105251287</v>
      </c>
      <c r="D53" s="14">
        <f>D50*$D$10</f>
        <v>3780.1538118366279</v>
      </c>
      <c r="E53" s="14">
        <f>E50*$D$10</f>
        <v>3807.6881876143998</v>
      </c>
      <c r="F53" s="14">
        <f>F50*$D$10</f>
        <v>3847.4387222458467</v>
      </c>
      <c r="G53" s="14">
        <f>G50*$D$10</f>
        <v>3874.9615447347155</v>
      </c>
      <c r="H53" s="39"/>
      <c r="N53" s="26"/>
      <c r="O53" s="17"/>
      <c r="P53" s="17"/>
      <c r="Q53" s="17"/>
      <c r="R53" s="17"/>
      <c r="S53" s="1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39"/>
      <c r="N54" s="26"/>
      <c r="O54" s="17"/>
      <c r="P54" s="17"/>
      <c r="Q54" s="17"/>
      <c r="R54" s="17"/>
      <c r="S54" s="17"/>
    </row>
    <row r="55" spans="1:19" x14ac:dyDescent="0.2">
      <c r="A55" s="4">
        <v>31</v>
      </c>
      <c r="B55" s="5" t="s">
        <v>10</v>
      </c>
      <c r="C55" s="6">
        <f>'Løntabel juni 2023'!C55*(1+$B$69)</f>
        <v>34571.77288073473</v>
      </c>
      <c r="D55" s="6">
        <f>'Løntabel juni 2023'!D55*(1+$B$69)</f>
        <v>34911.767792913946</v>
      </c>
      <c r="E55" s="6">
        <f>'Løntabel juni 2023'!E55*(1+$B$69)</f>
        <v>35147.061024410861</v>
      </c>
      <c r="F55" s="6">
        <f>'Løntabel juni 2023'!F55*(1+$B$69)</f>
        <v>35487.05593659007</v>
      </c>
      <c r="G55" s="6">
        <f>'Løntabel juni 2023'!G55*(1+$B$69)</f>
        <v>35722.349168086985</v>
      </c>
      <c r="H55" s="39"/>
      <c r="N55" s="26"/>
      <c r="O55" s="17"/>
      <c r="P55" s="17"/>
      <c r="Q55" s="17"/>
      <c r="R55" s="17"/>
      <c r="S55" s="17"/>
    </row>
    <row r="56" spans="1:19" x14ac:dyDescent="0.2">
      <c r="A56" s="2"/>
      <c r="B56" s="2" t="s">
        <v>16</v>
      </c>
      <c r="C56" s="14">
        <f>C55*$D$9</f>
        <v>1901.4475084404103</v>
      </c>
      <c r="D56" s="14">
        <f t="shared" ref="D56:G56" si="8">D55*$D$9</f>
        <v>1920.1472286102671</v>
      </c>
      <c r="E56" s="14">
        <f t="shared" si="8"/>
        <v>1933.0883563425973</v>
      </c>
      <c r="F56" s="14">
        <f t="shared" si="8"/>
        <v>1951.7880765124539</v>
      </c>
      <c r="G56" s="14">
        <f t="shared" si="8"/>
        <v>1964.7292042447841</v>
      </c>
      <c r="H56" s="39"/>
      <c r="N56" s="26"/>
      <c r="O56" s="17"/>
      <c r="P56" s="17"/>
      <c r="Q56" s="17"/>
      <c r="R56" s="17"/>
      <c r="S56" s="17"/>
    </row>
    <row r="57" spans="1:19" x14ac:dyDescent="0.2">
      <c r="A57" s="2"/>
      <c r="B57" s="2" t="s">
        <v>22</v>
      </c>
      <c r="C57" s="14">
        <f>C55-C56</f>
        <v>32670.325372294319</v>
      </c>
      <c r="D57" s="14">
        <f>D55-D56</f>
        <v>32991.620564303681</v>
      </c>
      <c r="E57" s="14">
        <f>E55-E56</f>
        <v>33213.972668068265</v>
      </c>
      <c r="F57" s="14">
        <f>F55-F56</f>
        <v>33535.267860077613</v>
      </c>
      <c r="G57" s="14">
        <f>G55-G56</f>
        <v>33757.619963842204</v>
      </c>
      <c r="H57" s="39"/>
      <c r="N57" s="26"/>
      <c r="O57" s="17"/>
      <c r="P57" s="17"/>
      <c r="Q57" s="17"/>
      <c r="R57" s="17"/>
      <c r="S57" s="17"/>
    </row>
    <row r="58" spans="1:19" x14ac:dyDescent="0.2">
      <c r="A58" s="2"/>
      <c r="B58" s="2" t="s">
        <v>27</v>
      </c>
      <c r="C58" s="14">
        <f>C55*$D$10</f>
        <v>3802.8950168808205</v>
      </c>
      <c r="D58" s="14">
        <f>D55*$D$10</f>
        <v>3840.2944572205342</v>
      </c>
      <c r="E58" s="14">
        <f>E55*$D$10</f>
        <v>3866.1767126851946</v>
      </c>
      <c r="F58" s="14">
        <f>F55*$D$10</f>
        <v>3903.5761530249079</v>
      </c>
      <c r="G58" s="14">
        <f>G55*$D$10</f>
        <v>3929.4584084895682</v>
      </c>
      <c r="H58" s="39"/>
      <c r="N58" s="26"/>
      <c r="O58" s="17"/>
      <c r="P58" s="17"/>
      <c r="Q58" s="17"/>
      <c r="R58" s="17"/>
      <c r="S58" s="17"/>
    </row>
    <row r="59" spans="1:19" x14ac:dyDescent="0.2">
      <c r="A59" s="2"/>
      <c r="B59" s="1"/>
      <c r="C59" s="2"/>
      <c r="D59" s="2"/>
      <c r="E59" s="2"/>
      <c r="F59" s="2"/>
      <c r="G59" s="2"/>
      <c r="H59" s="39"/>
      <c r="N59" s="26"/>
      <c r="O59" s="17"/>
      <c r="P59" s="17"/>
      <c r="Q59" s="17"/>
      <c r="R59" s="17"/>
      <c r="S59" s="1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39"/>
      <c r="N60" s="26"/>
      <c r="O60" s="17"/>
      <c r="P60" s="17"/>
      <c r="Q60" s="17"/>
      <c r="R60" s="17"/>
      <c r="S60" s="17"/>
    </row>
    <row r="61" spans="1:19" x14ac:dyDescent="0.2">
      <c r="A61" s="4">
        <v>39</v>
      </c>
      <c r="B61" s="5" t="s">
        <v>10</v>
      </c>
      <c r="C61" s="6">
        <f>'Løntabel juni 2023'!C61*(1+$B$69)</f>
        <v>39632.979916860844</v>
      </c>
      <c r="D61" s="6">
        <f>'Løntabel juni 2023'!D61*(1+$B$69)</f>
        <v>39749.234886446007</v>
      </c>
      <c r="E61" s="6">
        <f>'Løntabel juni 2023'!E61*(1+$B$69)</f>
        <v>39829.665681046121</v>
      </c>
      <c r="F61" s="6">
        <f>'Løntabel juni 2023'!F61*(1+$B$69)</f>
        <v>39945.929630017417</v>
      </c>
      <c r="G61" s="6">
        <f>'Løntabel juni 2023'!G61*(1+$B$69)</f>
        <v>40026.487562640177</v>
      </c>
      <c r="H61" s="39"/>
      <c r="N61" s="26"/>
      <c r="O61" s="17"/>
      <c r="P61" s="17"/>
      <c r="Q61" s="17"/>
      <c r="R61" s="17"/>
      <c r="S61" s="17"/>
    </row>
    <row r="62" spans="1:19" x14ac:dyDescent="0.2">
      <c r="A62" s="2"/>
      <c r="B62" s="2" t="s">
        <v>16</v>
      </c>
      <c r="C62" s="14">
        <f>C61*$D$9</f>
        <v>2179.8138954273463</v>
      </c>
      <c r="D62" s="14">
        <f t="shared" ref="D62:G62" si="9">D61*$D$9</f>
        <v>2186.2079187545305</v>
      </c>
      <c r="E62" s="14">
        <f t="shared" si="9"/>
        <v>2190.6316124575364</v>
      </c>
      <c r="F62" s="14">
        <f t="shared" si="9"/>
        <v>2197.026129650958</v>
      </c>
      <c r="G62" s="14">
        <f t="shared" si="9"/>
        <v>2201.4568159452097</v>
      </c>
      <c r="H62" s="18"/>
      <c r="N62" s="26"/>
      <c r="O62" s="17"/>
      <c r="P62" s="17"/>
      <c r="Q62" s="17"/>
      <c r="R62" s="17"/>
      <c r="S62" s="17"/>
    </row>
    <row r="63" spans="1:19" x14ac:dyDescent="0.2">
      <c r="A63" s="2"/>
      <c r="B63" s="2" t="s">
        <v>22</v>
      </c>
      <c r="C63" s="14">
        <f>C61-C62</f>
        <v>37453.166021433499</v>
      </c>
      <c r="D63" s="14">
        <f>D61-D62</f>
        <v>37563.026967691476</v>
      </c>
      <c r="E63" s="14">
        <f>E61-E62</f>
        <v>37639.034068588582</v>
      </c>
      <c r="F63" s="14">
        <f>F61-F62</f>
        <v>37748.903500366461</v>
      </c>
      <c r="G63" s="14">
        <f>G61-G62</f>
        <v>37825.030746694967</v>
      </c>
      <c r="H63" s="18"/>
      <c r="N63" s="26"/>
      <c r="O63" s="17"/>
      <c r="P63" s="17"/>
      <c r="Q63" s="17"/>
      <c r="R63" s="17"/>
      <c r="S63" s="17"/>
    </row>
    <row r="64" spans="1:19" x14ac:dyDescent="0.2">
      <c r="A64" s="2"/>
      <c r="B64" s="2" t="s">
        <v>27</v>
      </c>
      <c r="C64" s="14">
        <f>C61*$D$10</f>
        <v>4359.6277908546926</v>
      </c>
      <c r="D64" s="14">
        <f>D61*$D$10</f>
        <v>4372.415837509061</v>
      </c>
      <c r="E64" s="14">
        <f>E61*$D$10</f>
        <v>4381.2632249150729</v>
      </c>
      <c r="F64" s="14">
        <f>F61*$D$10</f>
        <v>4394.0522593019159</v>
      </c>
      <c r="G64" s="14">
        <f>G61*$D$10</f>
        <v>4402.9136318904193</v>
      </c>
      <c r="H64" s="18"/>
      <c r="N64" s="26"/>
      <c r="O64" s="17"/>
      <c r="P64" s="17"/>
      <c r="Q64" s="17"/>
      <c r="R64" s="17"/>
      <c r="S64" s="17"/>
    </row>
    <row r="65" spans="1:18" x14ac:dyDescent="0.2">
      <c r="A65" s="2" t="s">
        <v>28</v>
      </c>
      <c r="E65" s="9"/>
      <c r="N65" s="26"/>
      <c r="O65" s="26"/>
      <c r="P65" s="26"/>
      <c r="Q65" s="26"/>
      <c r="R65" s="26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97</v>
      </c>
      <c r="D67" s="14"/>
      <c r="F67" s="2"/>
      <c r="G67" s="18"/>
    </row>
    <row r="68" spans="1:18" x14ac:dyDescent="0.2">
      <c r="A68" s="12" t="s">
        <v>83</v>
      </c>
      <c r="D68" s="14"/>
      <c r="F68" s="2"/>
      <c r="G68" s="18"/>
    </row>
    <row r="69" spans="1:18" x14ac:dyDescent="0.2">
      <c r="A69" s="12" t="s">
        <v>69</v>
      </c>
      <c r="B69" s="17">
        <v>5.5100000000000003E-2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AA0E8178-07BB-481A-BD2E-CD1C10D79BD3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EFCD-0D79-49CF-B787-EC716426A493}">
  <dimension ref="A1:X237"/>
  <sheetViews>
    <sheetView workbookViewId="0">
      <selection activeCell="D7" sqref="D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96</v>
      </c>
    </row>
    <row r="3" spans="1:20" x14ac:dyDescent="0.2">
      <c r="F3" s="2"/>
    </row>
    <row r="4" spans="1:20" ht="13.5" thickBot="1" x14ac:dyDescent="0.25">
      <c r="A4" s="12" t="s">
        <v>95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1.3899999999999999E-2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juni 2022'!C16*(1+$B$69)</f>
        <v>27087.518078517609</v>
      </c>
      <c r="D16" s="6">
        <f>'Løntabel juni 2022'!D16*(1+$B$69)</f>
        <v>27531.109259245048</v>
      </c>
      <c r="E16" s="6">
        <f>'Løntabel juni 2022'!E16*(1+$B$69)</f>
        <v>27838.229913622665</v>
      </c>
      <c r="F16" s="6">
        <f>'Løntabel juni 2022'!F16*(1+$B$69)</f>
        <v>28281.833756776847</v>
      </c>
      <c r="G16" s="6">
        <f>'Løntabel juni 2022'!G16*(1+$B$69)</f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17"/>
      <c r="P16" s="17"/>
      <c r="Q16" s="17"/>
      <c r="R16" s="17"/>
      <c r="S16" s="17"/>
      <c r="T16" s="7"/>
    </row>
    <row r="17" spans="1:24" x14ac:dyDescent="0.2">
      <c r="A17" s="2"/>
      <c r="B17" s="12" t="s">
        <v>16</v>
      </c>
      <c r="C17" s="14">
        <f>C16*$D$9</f>
        <v>1489.8134943184684</v>
      </c>
      <c r="D17" s="14">
        <f t="shared" ref="D17:G17" si="0">D16*$D$9</f>
        <v>1514.2110092584776</v>
      </c>
      <c r="E17" s="14">
        <f t="shared" si="0"/>
        <v>1531.1026452492465</v>
      </c>
      <c r="F17" s="14">
        <f t="shared" si="0"/>
        <v>1555.5008566227266</v>
      </c>
      <c r="G17" s="14">
        <f t="shared" si="0"/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17"/>
      <c r="P17" s="17"/>
      <c r="Q17" s="17"/>
      <c r="R17" s="17"/>
      <c r="S17" s="17"/>
    </row>
    <row r="18" spans="1:24" x14ac:dyDescent="0.2">
      <c r="A18" s="2"/>
      <c r="B18" s="12" t="s">
        <v>22</v>
      </c>
      <c r="C18" s="14">
        <f>C16-C17</f>
        <v>25597.704584199142</v>
      </c>
      <c r="D18" s="14">
        <f>D16-D17</f>
        <v>26016.898249986571</v>
      </c>
      <c r="E18" s="14">
        <f>E16-E17</f>
        <v>26307.127268373417</v>
      </c>
      <c r="F18" s="14">
        <f>F16-F17</f>
        <v>26726.332900154121</v>
      </c>
      <c r="G18" s="14">
        <f>G16-G17</f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17"/>
      <c r="P18" s="17"/>
      <c r="Q18" s="17"/>
      <c r="R18" s="17"/>
      <c r="S18" s="17"/>
    </row>
    <row r="19" spans="1:24" x14ac:dyDescent="0.2">
      <c r="A19" s="2"/>
      <c r="B19" s="12" t="s">
        <v>27</v>
      </c>
      <c r="C19" s="14">
        <f>C16*$D$10</f>
        <v>2979.6269886369369</v>
      </c>
      <c r="D19" s="14">
        <f>D16*$D$10</f>
        <v>3028.4220185169552</v>
      </c>
      <c r="E19" s="14">
        <f>E16*$D$10</f>
        <v>3062.205290498493</v>
      </c>
      <c r="F19" s="14">
        <f>F16*$D$10</f>
        <v>3111.0017132454532</v>
      </c>
      <c r="G19" s="14">
        <f>G16*$D$10</f>
        <v>3144.7864054534907</v>
      </c>
      <c r="H19" s="18"/>
      <c r="I19" s="2"/>
      <c r="J19" s="8"/>
      <c r="K19" s="2"/>
      <c r="N19" s="26"/>
      <c r="O19" s="17"/>
      <c r="P19" s="17"/>
      <c r="Q19" s="17"/>
      <c r="R19" s="17"/>
      <c r="S19" s="1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17"/>
      <c r="P20" s="17"/>
      <c r="Q20" s="17"/>
      <c r="R20" s="17"/>
      <c r="S20" s="1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17"/>
      <c r="P21" s="17"/>
      <c r="Q21" s="17"/>
      <c r="R21" s="17"/>
      <c r="S21" s="17"/>
    </row>
    <row r="22" spans="1:24" x14ac:dyDescent="0.2">
      <c r="A22" s="4">
        <v>24</v>
      </c>
      <c r="B22" s="5" t="s">
        <v>10</v>
      </c>
      <c r="C22" s="6">
        <f>'Løntabel juni 2022'!C22*(1+$B$69)</f>
        <v>29235.735886457729</v>
      </c>
      <c r="D22" s="6">
        <f>'Løntabel juni 2022'!D22*(1+$B$69)</f>
        <v>29676.595677676138</v>
      </c>
      <c r="E22" s="6">
        <f>'Løntabel juni 2022'!E22*(1+$B$69)</f>
        <v>29981.86277499369</v>
      </c>
      <c r="F22" s="6">
        <f>'Løntabel juni 2022'!F22*(1+$B$69)</f>
        <v>30422.722566212095</v>
      </c>
      <c r="G22" s="6">
        <f>'Løntabel juni 2022'!G22*(1+$B$69)</f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17"/>
      <c r="P22" s="17"/>
      <c r="Q22" s="17"/>
      <c r="R22" s="17"/>
      <c r="S22" s="17"/>
    </row>
    <row r="23" spans="1:24" x14ac:dyDescent="0.2">
      <c r="A23" s="2"/>
      <c r="B23" s="2" t="s">
        <v>16</v>
      </c>
      <c r="C23" s="14">
        <f>C22*$D$9</f>
        <v>1607.965473755175</v>
      </c>
      <c r="D23" s="14">
        <f t="shared" ref="D23:G23" si="1">D22*$D$9</f>
        <v>1632.2127622721875</v>
      </c>
      <c r="E23" s="14">
        <f t="shared" si="1"/>
        <v>1649.002452624653</v>
      </c>
      <c r="F23" s="14">
        <f t="shared" si="1"/>
        <v>1673.2497411416653</v>
      </c>
      <c r="G23" s="14">
        <f t="shared" si="1"/>
        <v>1690.0329231776939</v>
      </c>
      <c r="H23" s="18"/>
      <c r="I23" s="2" t="s">
        <v>42</v>
      </c>
      <c r="K23" s="2" t="s">
        <v>43</v>
      </c>
      <c r="L23" s="2" t="s">
        <v>44</v>
      </c>
      <c r="N23" s="26"/>
      <c r="O23" s="17"/>
      <c r="P23" s="17"/>
      <c r="Q23" s="17"/>
      <c r="R23" s="17"/>
      <c r="S23" s="17"/>
    </row>
    <row r="24" spans="1:24" x14ac:dyDescent="0.2">
      <c r="A24" s="2"/>
      <c r="B24" s="2" t="s">
        <v>22</v>
      </c>
      <c r="C24" s="14">
        <f>C22-C23</f>
        <v>27627.770412702554</v>
      </c>
      <c r="D24" s="14">
        <f>D22-D23</f>
        <v>28044.382915403949</v>
      </c>
      <c r="E24" s="14">
        <f>E22-E23</f>
        <v>28332.860322369037</v>
      </c>
      <c r="F24" s="14">
        <f>F22-F23</f>
        <v>28749.472825070428</v>
      </c>
      <c r="G24" s="14">
        <f>G22-G23</f>
        <v>29037.838407325831</v>
      </c>
      <c r="H24" s="18"/>
      <c r="I24" s="2" t="s">
        <v>87</v>
      </c>
      <c r="K24" s="2"/>
      <c r="L24" s="2" t="s">
        <v>65</v>
      </c>
      <c r="N24" s="26"/>
      <c r="O24" s="17"/>
      <c r="P24" s="17"/>
      <c r="Q24" s="17"/>
      <c r="R24" s="17"/>
      <c r="S24" s="17"/>
    </row>
    <row r="25" spans="1:24" x14ac:dyDescent="0.2">
      <c r="A25" s="2"/>
      <c r="B25" s="2" t="s">
        <v>27</v>
      </c>
      <c r="C25" s="14">
        <f>C22*$D$10</f>
        <v>3215.9309475103501</v>
      </c>
      <c r="D25" s="14">
        <f>D22*$D$10</f>
        <v>3264.4255245443751</v>
      </c>
      <c r="E25" s="14">
        <f>E22*$D$10</f>
        <v>3298.0049052493059</v>
      </c>
      <c r="F25" s="14">
        <f>F22*$D$10</f>
        <v>3346.4994822833305</v>
      </c>
      <c r="G25" s="14">
        <f>G22*$D$10</f>
        <v>3380.0658463553877</v>
      </c>
      <c r="H25" s="18"/>
      <c r="I25" s="2" t="s">
        <v>45</v>
      </c>
      <c r="K25" s="12" t="s">
        <v>46</v>
      </c>
      <c r="L25" s="12" t="s">
        <v>47</v>
      </c>
      <c r="N25" s="26"/>
      <c r="O25" s="17"/>
      <c r="P25" s="17"/>
      <c r="Q25" s="17"/>
      <c r="R25" s="17"/>
      <c r="S25" s="1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6"/>
      <c r="O26" s="17"/>
      <c r="P26" s="17"/>
      <c r="Q26" s="17"/>
      <c r="R26" s="17"/>
      <c r="S26" s="17"/>
    </row>
    <row r="27" spans="1:24" x14ac:dyDescent="0.2">
      <c r="A27" s="4">
        <v>25</v>
      </c>
      <c r="B27" s="5" t="s">
        <v>10</v>
      </c>
      <c r="C27" s="6">
        <f>'Løntabel juni 2022'!C27*(1+$B$69)</f>
        <v>29706.944450771862</v>
      </c>
      <c r="D27" s="6">
        <f>'Løntabel juni 2022'!D27*(1+$B$69)</f>
        <v>30134.004820357153</v>
      </c>
      <c r="E27" s="6">
        <f>'Løntabel juni 2022'!E27*(1+$B$69)</f>
        <v>30429.628498589358</v>
      </c>
      <c r="F27" s="6">
        <f>'Løntabel juni 2022'!F27*(1+$B$69)</f>
        <v>30856.912259975445</v>
      </c>
      <c r="G27" s="6">
        <f>'Løntabel juni 2022'!G27*(1+$B$69)</f>
        <v>31152.524079470648</v>
      </c>
      <c r="H27" s="17"/>
      <c r="I27" s="2" t="s">
        <v>51</v>
      </c>
      <c r="L27" s="12" t="s">
        <v>52</v>
      </c>
      <c r="N27" s="26"/>
      <c r="O27" s="17"/>
      <c r="P27" s="17"/>
      <c r="Q27" s="17"/>
      <c r="R27" s="17"/>
      <c r="S27" s="17"/>
    </row>
    <row r="28" spans="1:24" x14ac:dyDescent="0.2">
      <c r="A28" s="2"/>
      <c r="B28" s="2" t="s">
        <v>16</v>
      </c>
      <c r="C28" s="14">
        <f>C27*$D$9</f>
        <v>1633.8819447924525</v>
      </c>
      <c r="D28" s="14">
        <f t="shared" ref="D28:G28" si="2">D27*$D$9</f>
        <v>1657.3702651196434</v>
      </c>
      <c r="E28" s="14">
        <f t="shared" si="2"/>
        <v>1673.6295674224148</v>
      </c>
      <c r="F28" s="14">
        <f t="shared" si="2"/>
        <v>1697.1301742986495</v>
      </c>
      <c r="G28" s="14">
        <f t="shared" si="2"/>
        <v>1713.3888243708857</v>
      </c>
      <c r="H28" s="18"/>
      <c r="I28" s="11" t="s">
        <v>53</v>
      </c>
      <c r="L28" s="12" t="s">
        <v>54</v>
      </c>
      <c r="N28" s="26"/>
      <c r="O28" s="17"/>
      <c r="P28" s="17"/>
      <c r="Q28" s="17"/>
      <c r="R28" s="17"/>
      <c r="S28" s="17"/>
    </row>
    <row r="29" spans="1:24" x14ac:dyDescent="0.2">
      <c r="A29" s="2"/>
      <c r="B29" s="2" t="s">
        <v>22</v>
      </c>
      <c r="C29" s="14">
        <f>C27-C28</f>
        <v>28073.062505979411</v>
      </c>
      <c r="D29" s="14">
        <f>D27-D28</f>
        <v>28476.63455523751</v>
      </c>
      <c r="E29" s="14">
        <f>E27-E28</f>
        <v>28755.998931166941</v>
      </c>
      <c r="F29" s="14">
        <f>F27-F28</f>
        <v>29159.782085676794</v>
      </c>
      <c r="G29" s="14">
        <f>G27-G28</f>
        <v>29439.135255099762</v>
      </c>
      <c r="H29" s="18"/>
      <c r="I29" s="11"/>
      <c r="L29" s="2" t="s">
        <v>56</v>
      </c>
      <c r="N29" s="26"/>
      <c r="O29" s="17"/>
      <c r="P29" s="17"/>
      <c r="Q29" s="17"/>
      <c r="R29" s="17"/>
      <c r="S29" s="17"/>
    </row>
    <row r="30" spans="1:24" x14ac:dyDescent="0.2">
      <c r="A30" s="2"/>
      <c r="B30" s="2" t="s">
        <v>27</v>
      </c>
      <c r="C30" s="14">
        <f>C27*$D$10</f>
        <v>3267.763889584905</v>
      </c>
      <c r="D30" s="14">
        <f>D27*$D$10</f>
        <v>3314.7405302392867</v>
      </c>
      <c r="E30" s="14">
        <f>E27*$D$10</f>
        <v>3347.2591348448295</v>
      </c>
      <c r="F30" s="14">
        <f>F27*$D$10</f>
        <v>3394.2603485972991</v>
      </c>
      <c r="G30" s="14">
        <f>G27*$D$10</f>
        <v>3426.7776487417714</v>
      </c>
      <c r="H30" s="18"/>
      <c r="I30" s="11" t="s">
        <v>55</v>
      </c>
      <c r="L30" s="2" t="s">
        <v>66</v>
      </c>
      <c r="N30" s="26"/>
      <c r="O30" s="17"/>
      <c r="P30" s="17"/>
      <c r="Q30" s="17"/>
      <c r="R30" s="17"/>
      <c r="S30" s="1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6"/>
      <c r="O31" s="17"/>
      <c r="P31" s="17"/>
      <c r="Q31" s="17"/>
      <c r="R31" s="17"/>
      <c r="S31" s="17"/>
    </row>
    <row r="32" spans="1:24" x14ac:dyDescent="0.2">
      <c r="A32" s="4">
        <v>26</v>
      </c>
      <c r="B32" s="5" t="s">
        <v>10</v>
      </c>
      <c r="C32" s="6">
        <f>'Løntabel juni 2022'!C32*(1+$B$69)</f>
        <v>30188.990973825792</v>
      </c>
      <c r="D32" s="6">
        <f>'Løntabel juni 2022'!D32*(1+$B$69)</f>
        <v>30601.480448251139</v>
      </c>
      <c r="E32" s="6">
        <f>'Løntabel juni 2022'!E32*(1+$B$69)</f>
        <v>30886.902928257245</v>
      </c>
      <c r="F32" s="6">
        <f>'Løntabel juni 2022'!F32*(1+$B$69)</f>
        <v>31299.303139510514</v>
      </c>
      <c r="G32" s="6">
        <f>'Løntabel juni 2022'!G32*(1+$B$69)</f>
        <v>31584.735901315722</v>
      </c>
      <c r="H32" s="17"/>
      <c r="I32" s="17"/>
      <c r="J32" s="17"/>
      <c r="K32" s="17"/>
      <c r="L32" s="12" t="s">
        <v>59</v>
      </c>
      <c r="N32" s="26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1660.3945035604186</v>
      </c>
      <c r="D33" s="14">
        <f t="shared" ref="D33:G33" si="3">D32*$D$9</f>
        <v>1683.0814246538127</v>
      </c>
      <c r="E33" s="14">
        <f t="shared" si="3"/>
        <v>1698.7796610541484</v>
      </c>
      <c r="F33" s="14">
        <f t="shared" si="3"/>
        <v>1721.4616726730783</v>
      </c>
      <c r="G33" s="14">
        <f t="shared" si="3"/>
        <v>1737.1604745723648</v>
      </c>
      <c r="H33" s="18"/>
      <c r="L33" s="12" t="s">
        <v>60</v>
      </c>
      <c r="N33" s="26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28528.596470265373</v>
      </c>
      <c r="D34" s="14">
        <f>D32-D33</f>
        <v>28918.399023597325</v>
      </c>
      <c r="E34" s="14">
        <f>E32-E33</f>
        <v>29188.123267203096</v>
      </c>
      <c r="F34" s="14">
        <f>F32-F33</f>
        <v>29577.841466837435</v>
      </c>
      <c r="G34" s="14">
        <f>G32-G33</f>
        <v>29847.575426743359</v>
      </c>
      <c r="H34" s="27"/>
      <c r="L34" s="12" t="s">
        <v>61</v>
      </c>
      <c r="N34" s="26"/>
      <c r="O34" s="17"/>
      <c r="P34" s="17"/>
      <c r="Q34" s="17"/>
      <c r="R34" s="17"/>
      <c r="S34" s="17"/>
      <c r="T34" s="17"/>
      <c r="U34" s="17"/>
      <c r="V34" s="26"/>
      <c r="W34" s="26"/>
      <c r="X34" s="17"/>
    </row>
    <row r="35" spans="1:24" x14ac:dyDescent="0.2">
      <c r="A35" s="2"/>
      <c r="B35" s="2" t="s">
        <v>27</v>
      </c>
      <c r="C35" s="14">
        <f>C32*$D$10</f>
        <v>3320.7890071208371</v>
      </c>
      <c r="D35" s="14">
        <f>D32*$D$10</f>
        <v>3366.1628493076255</v>
      </c>
      <c r="E35" s="14">
        <f>E32*$D$10</f>
        <v>3397.5593221082968</v>
      </c>
      <c r="F35" s="14">
        <f>F32*$D$10</f>
        <v>3442.9233453461566</v>
      </c>
      <c r="G35" s="14">
        <f>G32*$D$10</f>
        <v>3474.3209491447296</v>
      </c>
      <c r="H35" s="18"/>
      <c r="L35" s="12" t="s">
        <v>92</v>
      </c>
      <c r="N35" s="26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93</v>
      </c>
      <c r="N36" s="26"/>
      <c r="O36" s="17"/>
      <c r="P36" s="17"/>
      <c r="Q36" s="17"/>
      <c r="R36" s="17"/>
      <c r="S36" s="17"/>
    </row>
    <row r="37" spans="1:24" ht="12.75" customHeight="1" x14ac:dyDescent="0.2">
      <c r="A37" s="32">
        <v>27</v>
      </c>
      <c r="B37" s="33" t="s">
        <v>10</v>
      </c>
      <c r="C37" s="6">
        <f>'Løntabel juni 2022'!C37*(1+$B$69)</f>
        <v>30682.092222024407</v>
      </c>
      <c r="D37" s="6">
        <f>'Løntabel juni 2022'!D37*(1+$B$69)</f>
        <v>31078.704341191566</v>
      </c>
      <c r="E37" s="6">
        <f>'Løntabel juni 2022'!E37*(1+$B$69)</f>
        <v>31353.187202981979</v>
      </c>
      <c r="F37" s="6">
        <f>'Løntabel juni 2022'!F37*(1+$B$69)</f>
        <v>31749.799322149131</v>
      </c>
      <c r="G37" s="6">
        <f>'Løntabel juni 2022'!G37*(1+$B$69)</f>
        <v>32024.282183939555</v>
      </c>
      <c r="H37" s="40" t="s">
        <v>88</v>
      </c>
      <c r="I37" s="41"/>
      <c r="J37" s="42"/>
      <c r="K37" s="17"/>
      <c r="L37" s="12" t="s">
        <v>63</v>
      </c>
      <c r="N37" s="26"/>
      <c r="O37" s="17"/>
      <c r="P37" s="17"/>
      <c r="Q37" s="17"/>
      <c r="R37" s="17"/>
      <c r="S37" s="17"/>
    </row>
    <row r="38" spans="1:24" x14ac:dyDescent="0.2">
      <c r="A38" s="35"/>
      <c r="B38" s="2" t="s">
        <v>16</v>
      </c>
      <c r="C38" s="31">
        <f>C37*$D$9</f>
        <v>1687.5150722113424</v>
      </c>
      <c r="D38" s="31">
        <f t="shared" ref="D38:G38" si="4">D37*$D$9</f>
        <v>1709.3287387655362</v>
      </c>
      <c r="E38" s="31">
        <f t="shared" si="4"/>
        <v>1724.4252961640088</v>
      </c>
      <c r="F38" s="31">
        <f t="shared" si="4"/>
        <v>1746.2389627182022</v>
      </c>
      <c r="G38" s="31">
        <f t="shared" si="4"/>
        <v>1761.3355201166755</v>
      </c>
      <c r="H38" s="43"/>
      <c r="I38" s="44"/>
      <c r="J38" s="45"/>
      <c r="L38" s="2" t="s">
        <v>64</v>
      </c>
      <c r="N38" s="26"/>
      <c r="O38" s="17"/>
      <c r="P38" s="17"/>
      <c r="Q38" s="17"/>
      <c r="R38" s="17"/>
      <c r="S38" s="17"/>
    </row>
    <row r="39" spans="1:24" x14ac:dyDescent="0.2">
      <c r="A39" s="35"/>
      <c r="B39" s="2" t="s">
        <v>22</v>
      </c>
      <c r="C39" s="31">
        <f>C37-C38</f>
        <v>28994.577149813063</v>
      </c>
      <c r="D39" s="31">
        <f>D37-D38</f>
        <v>29369.375602426029</v>
      </c>
      <c r="E39" s="31">
        <f>E37-E38</f>
        <v>29628.76190681797</v>
      </c>
      <c r="F39" s="31">
        <f>F37-F38</f>
        <v>30003.560359430929</v>
      </c>
      <c r="G39" s="31">
        <f>G37-G38</f>
        <v>30262.946663822881</v>
      </c>
      <c r="H39" s="43"/>
      <c r="I39" s="44"/>
      <c r="J39" s="45"/>
      <c r="N39" s="26"/>
      <c r="O39" s="17"/>
      <c r="P39" s="17"/>
      <c r="Q39" s="17"/>
      <c r="R39" s="17"/>
      <c r="S39" s="17"/>
    </row>
    <row r="40" spans="1:24" ht="13.5" thickBot="1" x14ac:dyDescent="0.25">
      <c r="A40" s="36"/>
      <c r="B40" s="37" t="s">
        <v>27</v>
      </c>
      <c r="C40" s="38">
        <f>C37*$D$10</f>
        <v>3375.0301444226848</v>
      </c>
      <c r="D40" s="38">
        <f>D37*$D$10</f>
        <v>3418.6574775310723</v>
      </c>
      <c r="E40" s="38">
        <f>E37*$D$10</f>
        <v>3448.8505923280177</v>
      </c>
      <c r="F40" s="38">
        <f>F37*$D$10</f>
        <v>3492.4779254364043</v>
      </c>
      <c r="G40" s="38">
        <f>G37*$D$10</f>
        <v>3522.6710402333511</v>
      </c>
      <c r="H40" s="46"/>
      <c r="I40" s="47"/>
      <c r="J40" s="48"/>
      <c r="K40" s="18"/>
      <c r="M40" s="18"/>
      <c r="N40" s="26"/>
      <c r="O40" s="17"/>
      <c r="P40" s="17"/>
      <c r="Q40" s="17"/>
      <c r="R40" s="17"/>
      <c r="S40" s="1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6"/>
      <c r="O41" s="17"/>
      <c r="P41" s="17"/>
      <c r="Q41" s="17"/>
      <c r="R41" s="17"/>
      <c r="S41" s="17"/>
    </row>
    <row r="42" spans="1:24" ht="15.75" x14ac:dyDescent="0.25">
      <c r="A42" s="4">
        <v>28</v>
      </c>
      <c r="B42" s="5" t="s">
        <v>10</v>
      </c>
      <c r="C42" s="6">
        <f>'Løntabel juni 2022'!C42*(1+$B$69)</f>
        <v>31186.045848523489</v>
      </c>
      <c r="D42" s="6">
        <f>'Løntabel juni 2022'!D42*(1+$B$69)</f>
        <v>31565.785027422822</v>
      </c>
      <c r="E42" s="6">
        <f>'Løntabel juni 2022'!E42*(1+$B$69)</f>
        <v>31828.658410129003</v>
      </c>
      <c r="F42" s="6">
        <f>'Løntabel juni 2022'!F42*(1+$B$69)</f>
        <v>32208.397589028329</v>
      </c>
      <c r="G42" s="6">
        <f>'Løntabel juni 2022'!G42*(1+$B$69)</f>
        <v>32471.171426763303</v>
      </c>
      <c r="H42" s="17"/>
      <c r="I42" s="29"/>
      <c r="J42" s="29"/>
      <c r="K42" s="29"/>
      <c r="L42" s="28"/>
      <c r="M42" s="17"/>
      <c r="N42" s="26"/>
      <c r="O42" s="17"/>
      <c r="P42" s="17"/>
      <c r="Q42" s="17"/>
      <c r="R42" s="17"/>
      <c r="S42" s="17"/>
    </row>
    <row r="43" spans="1:24" x14ac:dyDescent="0.2">
      <c r="A43" s="2"/>
      <c r="B43" s="2" t="s">
        <v>16</v>
      </c>
      <c r="C43" s="14">
        <f>C42*$D$9</f>
        <v>1715.2325216687918</v>
      </c>
      <c r="D43" s="14">
        <f t="shared" ref="D43:G43" si="5">D42*$D$9</f>
        <v>1736.1181765082551</v>
      </c>
      <c r="E43" s="14">
        <f t="shared" si="5"/>
        <v>1750.5762125570952</v>
      </c>
      <c r="F43" s="14">
        <f t="shared" si="5"/>
        <v>1771.4618673965581</v>
      </c>
      <c r="G43" s="14">
        <f t="shared" si="5"/>
        <v>1785.9144284719816</v>
      </c>
      <c r="H43" s="30"/>
      <c r="I43" s="30"/>
      <c r="J43" s="30"/>
      <c r="K43" s="30"/>
      <c r="L43" s="30"/>
      <c r="N43" s="26"/>
      <c r="O43" s="17"/>
      <c r="P43" s="17"/>
      <c r="Q43" s="17"/>
      <c r="R43" s="17"/>
      <c r="S43" s="17"/>
    </row>
    <row r="44" spans="1:24" x14ac:dyDescent="0.2">
      <c r="A44" s="2"/>
      <c r="B44" s="2" t="s">
        <v>22</v>
      </c>
      <c r="C44" s="14">
        <f>C42-C43</f>
        <v>29470.813326854695</v>
      </c>
      <c r="D44" s="14">
        <f>D42-D43</f>
        <v>29829.666850914567</v>
      </c>
      <c r="E44" s="14">
        <f>E42-E43</f>
        <v>30078.082197571908</v>
      </c>
      <c r="F44" s="14">
        <f>F42-F43</f>
        <v>30436.935721631769</v>
      </c>
      <c r="G44" s="14">
        <f>G42-G43</f>
        <v>30685.256998291323</v>
      </c>
      <c r="H44" s="18"/>
      <c r="N44" s="26"/>
      <c r="O44" s="17"/>
      <c r="P44" s="17"/>
      <c r="Q44" s="17"/>
      <c r="R44" s="17"/>
      <c r="S44" s="17"/>
    </row>
    <row r="45" spans="1:24" x14ac:dyDescent="0.2">
      <c r="A45" s="2"/>
      <c r="B45" s="2" t="s">
        <v>27</v>
      </c>
      <c r="C45" s="14">
        <f>C42*$D$10</f>
        <v>3430.4650433375837</v>
      </c>
      <c r="D45" s="14">
        <f>D42*$D$10</f>
        <v>3472.2363530165103</v>
      </c>
      <c r="E45" s="14">
        <f>E42*$D$10</f>
        <v>3501.1524251141905</v>
      </c>
      <c r="F45" s="14">
        <f>F42*$D$10</f>
        <v>3542.9237347931162</v>
      </c>
      <c r="G45" s="14">
        <f>G42*$D$10</f>
        <v>3571.8288569439633</v>
      </c>
      <c r="H45" s="18"/>
      <c r="N45" s="26"/>
      <c r="O45" s="17"/>
      <c r="P45" s="17"/>
      <c r="Q45" s="17"/>
      <c r="R45" s="17"/>
      <c r="S45" s="17"/>
    </row>
    <row r="46" spans="1:24" x14ac:dyDescent="0.2">
      <c r="A46" s="4">
        <v>29</v>
      </c>
      <c r="B46" s="5" t="s">
        <v>10</v>
      </c>
      <c r="C46" s="6">
        <f>'Løntabel juni 2022'!C46*(1+$B$69)</f>
        <v>31701.390164445067</v>
      </c>
      <c r="D46" s="6">
        <f>'Løntabel juni 2022'!D46*(1+$B$69)</f>
        <v>32063.161476042125</v>
      </c>
      <c r="E46" s="6">
        <f>'Løntabel juni 2022'!E46*(1+$B$69)</f>
        <v>32313.554407983633</v>
      </c>
      <c r="F46" s="6">
        <f>'Løntabel juni 2022'!F46*(1+$B$69)</f>
        <v>32675.226174609496</v>
      </c>
      <c r="G46" s="6">
        <f>'Løntabel juni 2022'!G46*(1+$B$69)</f>
        <v>32925.71865152222</v>
      </c>
      <c r="H46" s="18"/>
      <c r="I46" s="18"/>
      <c r="J46" s="18"/>
      <c r="K46" s="18"/>
      <c r="L46" s="18"/>
      <c r="N46" s="26"/>
      <c r="O46" s="17"/>
      <c r="P46" s="17"/>
      <c r="Q46" s="17"/>
      <c r="R46" s="17"/>
      <c r="S46" s="17"/>
    </row>
    <row r="47" spans="1:24" x14ac:dyDescent="0.2">
      <c r="A47" s="2"/>
      <c r="B47" s="2" t="s">
        <v>16</v>
      </c>
      <c r="C47" s="14">
        <f>C46*$D$9</f>
        <v>1743.5764590444787</v>
      </c>
      <c r="D47" s="14">
        <f t="shared" ref="D47:G47" si="6">D46*$D$9</f>
        <v>1763.473881182317</v>
      </c>
      <c r="E47" s="14">
        <f t="shared" si="6"/>
        <v>1777.2454924390997</v>
      </c>
      <c r="F47" s="14">
        <f t="shared" si="6"/>
        <v>1797.1374396035224</v>
      </c>
      <c r="G47" s="14">
        <f t="shared" si="6"/>
        <v>1810.9145258337221</v>
      </c>
      <c r="H47" s="18"/>
      <c r="I47" s="18"/>
      <c r="J47" s="18"/>
      <c r="K47" s="18"/>
      <c r="L47" s="18"/>
      <c r="N47" s="26"/>
      <c r="O47" s="17"/>
      <c r="P47" s="17"/>
      <c r="Q47" s="17"/>
      <c r="R47" s="17"/>
      <c r="S47" s="17"/>
    </row>
    <row r="48" spans="1:24" x14ac:dyDescent="0.2">
      <c r="A48" s="2"/>
      <c r="B48" s="2" t="s">
        <v>22</v>
      </c>
      <c r="C48" s="14">
        <f>C46-C47</f>
        <v>29957.813705400589</v>
      </c>
      <c r="D48" s="14">
        <f>D46-D47</f>
        <v>30299.68759485981</v>
      </c>
      <c r="E48" s="14">
        <f>E46-E47</f>
        <v>30536.308915544534</v>
      </c>
      <c r="F48" s="14">
        <f>F46-F47</f>
        <v>30878.088735005975</v>
      </c>
      <c r="G48" s="14">
        <f>G46-G47</f>
        <v>31114.804125688497</v>
      </c>
      <c r="H48" s="18"/>
      <c r="I48" s="18"/>
      <c r="J48" s="18"/>
      <c r="K48" s="18"/>
      <c r="L48" s="18"/>
      <c r="N48" s="26"/>
      <c r="O48" s="17"/>
      <c r="P48" s="17"/>
      <c r="Q48" s="17"/>
      <c r="R48" s="17"/>
      <c r="S48" s="17"/>
    </row>
    <row r="49" spans="1:19" x14ac:dyDescent="0.2">
      <c r="A49" s="2"/>
      <c r="B49" s="2" t="s">
        <v>27</v>
      </c>
      <c r="C49" s="14">
        <f>C46*$D$10</f>
        <v>3487.1529180889574</v>
      </c>
      <c r="D49" s="14">
        <f>D46*$D$10</f>
        <v>3526.9477623646339</v>
      </c>
      <c r="E49" s="14">
        <f>E46*$D$10</f>
        <v>3554.4909848781995</v>
      </c>
      <c r="F49" s="14">
        <f>F46*$D$10</f>
        <v>3594.2748792070447</v>
      </c>
      <c r="G49" s="14">
        <f>G46*$D$10</f>
        <v>3621.8290516674442</v>
      </c>
      <c r="H49" s="18"/>
      <c r="I49" s="18"/>
      <c r="J49" s="18"/>
      <c r="K49" s="18"/>
      <c r="L49" s="18"/>
      <c r="N49" s="26"/>
      <c r="O49" s="17"/>
      <c r="P49" s="17"/>
      <c r="Q49" s="17"/>
      <c r="R49" s="17"/>
      <c r="S49" s="17"/>
    </row>
    <row r="50" spans="1:19" x14ac:dyDescent="0.2">
      <c r="A50" s="4">
        <v>30</v>
      </c>
      <c r="B50" s="5" t="s">
        <v>10</v>
      </c>
      <c r="C50" s="6">
        <f>'Løntabel juni 2022'!C50*(1+$B$69)</f>
        <v>32227.902659163105</v>
      </c>
      <c r="D50" s="6">
        <f>'Løntabel juni 2022'!D50*(1+$B$69)</f>
        <v>32570.405319932004</v>
      </c>
      <c r="E50" s="6">
        <f>'Løntabel juni 2022'!E50*(1+$B$69)</f>
        <v>32807.645872553228</v>
      </c>
      <c r="F50" s="6">
        <f>'Løntabel juni 2022'!F50*(1+$B$69)</f>
        <v>33150.142789100966</v>
      </c>
      <c r="G50" s="6">
        <f>'Løntabel juni 2022'!G50*(1+$B$69)</f>
        <v>33387.283796750984</v>
      </c>
      <c r="H50" s="18"/>
      <c r="I50" s="18"/>
      <c r="J50" s="18"/>
      <c r="K50" s="18"/>
      <c r="L50" s="18"/>
      <c r="N50" s="26"/>
      <c r="O50" s="17"/>
      <c r="P50" s="17"/>
      <c r="Q50" s="17"/>
      <c r="R50" s="17"/>
      <c r="S50" s="17"/>
    </row>
    <row r="51" spans="1:19" x14ac:dyDescent="0.2">
      <c r="A51" s="2"/>
      <c r="B51" s="2" t="s">
        <v>16</v>
      </c>
      <c r="C51" s="14">
        <f>C50*$D$9</f>
        <v>1772.5346462539708</v>
      </c>
      <c r="D51" s="14">
        <f t="shared" ref="D51:G51" si="7">D50*$D$9</f>
        <v>1791.3722925962602</v>
      </c>
      <c r="E51" s="14">
        <f t="shared" si="7"/>
        <v>1804.4205229904276</v>
      </c>
      <c r="F51" s="14">
        <f t="shared" si="7"/>
        <v>1823.2578534005531</v>
      </c>
      <c r="G51" s="14">
        <f t="shared" si="7"/>
        <v>1836.3006088213042</v>
      </c>
      <c r="H51" s="18"/>
      <c r="N51" s="26"/>
      <c r="O51" s="17"/>
      <c r="P51" s="17"/>
      <c r="Q51" s="17"/>
      <c r="R51" s="17"/>
      <c r="S51" s="17"/>
    </row>
    <row r="52" spans="1:19" x14ac:dyDescent="0.2">
      <c r="A52" s="2"/>
      <c r="B52" s="2" t="s">
        <v>22</v>
      </c>
      <c r="C52" s="14">
        <f>C50-C51</f>
        <v>30455.368012909134</v>
      </c>
      <c r="D52" s="14">
        <f>D50-D51</f>
        <v>30779.033027335743</v>
      </c>
      <c r="E52" s="14">
        <f>E50-E51</f>
        <v>31003.225349562799</v>
      </c>
      <c r="F52" s="14">
        <f>F50-F51</f>
        <v>31326.884935700415</v>
      </c>
      <c r="G52" s="14">
        <f>G50-G51</f>
        <v>31550.98318792968</v>
      </c>
      <c r="H52" s="18"/>
      <c r="N52" s="26"/>
      <c r="O52" s="17"/>
      <c r="P52" s="17"/>
      <c r="Q52" s="17"/>
      <c r="R52" s="17"/>
      <c r="S52" s="17"/>
    </row>
    <row r="53" spans="1:19" x14ac:dyDescent="0.2">
      <c r="A53" s="2"/>
      <c r="B53" s="2" t="s">
        <v>27</v>
      </c>
      <c r="C53" s="14">
        <f>C50*$D$10</f>
        <v>3545.0692925079416</v>
      </c>
      <c r="D53" s="14">
        <f>D50*$D$10</f>
        <v>3582.7445851925204</v>
      </c>
      <c r="E53" s="14">
        <f>E50*$D$10</f>
        <v>3608.8410459808551</v>
      </c>
      <c r="F53" s="14">
        <f>F50*$D$10</f>
        <v>3646.5157068011063</v>
      </c>
      <c r="G53" s="14">
        <f>G50*$D$10</f>
        <v>3672.6012176426084</v>
      </c>
      <c r="H53" s="18"/>
      <c r="N53" s="26"/>
      <c r="O53" s="17"/>
      <c r="P53" s="17"/>
      <c r="Q53" s="17"/>
      <c r="R53" s="17"/>
      <c r="S53" s="1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26"/>
      <c r="O54" s="17"/>
      <c r="P54" s="17"/>
      <c r="Q54" s="17"/>
      <c r="R54" s="17"/>
      <c r="S54" s="17"/>
    </row>
    <row r="55" spans="1:19" x14ac:dyDescent="0.2">
      <c r="A55" s="4">
        <v>31</v>
      </c>
      <c r="B55" s="5" t="s">
        <v>10</v>
      </c>
      <c r="C55" s="6">
        <f>'Løntabel juni 2022'!C55*(1+$B$69)</f>
        <v>32766.347152625091</v>
      </c>
      <c r="D55" s="6">
        <f>'Løntabel juni 2022'!D55*(1+$B$69)</f>
        <v>33088.586667532887</v>
      </c>
      <c r="E55" s="6">
        <f>'Løntabel juni 2022'!E55*(1+$B$69)</f>
        <v>33311.592289271975</v>
      </c>
      <c r="F55" s="6">
        <f>'Løntabel juni 2022'!F55*(1+$B$69)</f>
        <v>33633.831804179768</v>
      </c>
      <c r="G55" s="6">
        <f>'Løntabel juni 2022'!G55*(1+$B$69)</f>
        <v>33856.837425918857</v>
      </c>
      <c r="H55" s="18"/>
      <c r="N55" s="26"/>
      <c r="O55" s="17"/>
      <c r="P55" s="17"/>
      <c r="Q55" s="17"/>
      <c r="R55" s="17"/>
      <c r="S55" s="17"/>
    </row>
    <row r="56" spans="1:19" x14ac:dyDescent="0.2">
      <c r="A56" s="2"/>
      <c r="B56" s="2" t="s">
        <v>16</v>
      </c>
      <c r="C56" s="14">
        <f>C55*$D$9</f>
        <v>1802.1490933943801</v>
      </c>
      <c r="D56" s="14">
        <f t="shared" ref="D56:G56" si="8">D55*$D$9</f>
        <v>1819.8722667143088</v>
      </c>
      <c r="E56" s="14">
        <f t="shared" si="8"/>
        <v>1832.1375759099587</v>
      </c>
      <c r="F56" s="14">
        <f t="shared" si="8"/>
        <v>1849.8607492298872</v>
      </c>
      <c r="G56" s="14">
        <f t="shared" si="8"/>
        <v>1862.1260584255372</v>
      </c>
      <c r="H56" s="18"/>
      <c r="N56" s="26"/>
      <c r="O56" s="17"/>
      <c r="P56" s="17"/>
      <c r="Q56" s="17"/>
      <c r="R56" s="17"/>
      <c r="S56" s="17"/>
    </row>
    <row r="57" spans="1:19" x14ac:dyDescent="0.2">
      <c r="A57" s="2"/>
      <c r="B57" s="2" t="s">
        <v>22</v>
      </c>
      <c r="C57" s="14">
        <f>C55-C56</f>
        <v>30964.198059230712</v>
      </c>
      <c r="D57" s="14">
        <f>D55-D56</f>
        <v>31268.714400818579</v>
      </c>
      <c r="E57" s="14">
        <f>E55-E56</f>
        <v>31479.454713362018</v>
      </c>
      <c r="F57" s="14">
        <f>F55-F56</f>
        <v>31783.971054949881</v>
      </c>
      <c r="G57" s="14">
        <f>G55-G56</f>
        <v>31994.711367493321</v>
      </c>
      <c r="H57" s="18"/>
      <c r="N57" s="26"/>
      <c r="O57" s="17"/>
      <c r="P57" s="17"/>
      <c r="Q57" s="17"/>
      <c r="R57" s="17"/>
      <c r="S57" s="17"/>
    </row>
    <row r="58" spans="1:19" x14ac:dyDescent="0.2">
      <c r="A58" s="2"/>
      <c r="B58" s="2" t="s">
        <v>27</v>
      </c>
      <c r="C58" s="14">
        <f>C55*$D$10</f>
        <v>3604.2981867887602</v>
      </c>
      <c r="D58" s="14">
        <f>D55*$D$10</f>
        <v>3639.7445334286176</v>
      </c>
      <c r="E58" s="14">
        <f>E55*$D$10</f>
        <v>3664.2751518199175</v>
      </c>
      <c r="F58" s="14">
        <f>F55*$D$10</f>
        <v>3699.7214984597745</v>
      </c>
      <c r="G58" s="14">
        <f>G55*$D$10</f>
        <v>3724.2521168510743</v>
      </c>
      <c r="H58" s="18"/>
      <c r="N58" s="26"/>
      <c r="O58" s="17"/>
      <c r="P58" s="17"/>
      <c r="Q58" s="17"/>
      <c r="R58" s="17"/>
      <c r="S58" s="1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26"/>
      <c r="O59" s="17"/>
      <c r="P59" s="17"/>
      <c r="Q59" s="17"/>
      <c r="R59" s="17"/>
      <c r="S59" s="1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N60" s="26"/>
      <c r="O60" s="17"/>
      <c r="P60" s="17"/>
      <c r="Q60" s="17"/>
      <c r="R60" s="17"/>
      <c r="S60" s="17"/>
    </row>
    <row r="61" spans="1:19" x14ac:dyDescent="0.2">
      <c r="A61" s="4">
        <v>39</v>
      </c>
      <c r="B61" s="5" t="s">
        <v>10</v>
      </c>
      <c r="C61" s="6">
        <f>'Løntabel juni 2022'!C61*(1+$B$69)</f>
        <v>37563.245111231969</v>
      </c>
      <c r="D61" s="6">
        <f>'Løntabel juni 2022'!D61*(1+$B$69)</f>
        <v>37673.428951233065</v>
      </c>
      <c r="E61" s="6">
        <f>'Løntabel juni 2022'!E61*(1+$B$69)</f>
        <v>37749.659445593898</v>
      </c>
      <c r="F61" s="6">
        <f>'Løntabel juni 2022'!F61*(1+$B$69)</f>
        <v>37859.851796054798</v>
      </c>
      <c r="G61" s="6">
        <f>'Løntabel juni 2022'!G61*(1+$B$69)</f>
        <v>37936.202788968039</v>
      </c>
      <c r="H61" s="18"/>
      <c r="N61" s="26"/>
      <c r="O61" s="17"/>
      <c r="P61" s="17"/>
      <c r="Q61" s="17"/>
      <c r="R61" s="17"/>
      <c r="S61" s="17"/>
    </row>
    <row r="62" spans="1:19" x14ac:dyDescent="0.2">
      <c r="A62" s="2"/>
      <c r="B62" s="2" t="s">
        <v>16</v>
      </c>
      <c r="C62" s="14">
        <f>C61*$D$9</f>
        <v>2065.9784811177583</v>
      </c>
      <c r="D62" s="14">
        <f t="shared" ref="D62:G62" si="9">D61*$D$9</f>
        <v>2072.0385923178187</v>
      </c>
      <c r="E62" s="14">
        <f t="shared" si="9"/>
        <v>2076.2312695076644</v>
      </c>
      <c r="F62" s="14">
        <f t="shared" si="9"/>
        <v>2082.2918487830138</v>
      </c>
      <c r="G62" s="14">
        <f t="shared" si="9"/>
        <v>2086.4911533932423</v>
      </c>
      <c r="H62" s="18"/>
      <c r="N62" s="26"/>
      <c r="O62" s="17"/>
      <c r="P62" s="17"/>
      <c r="Q62" s="17"/>
      <c r="R62" s="17"/>
      <c r="S62" s="17"/>
    </row>
    <row r="63" spans="1:19" x14ac:dyDescent="0.2">
      <c r="A63" s="2"/>
      <c r="B63" s="2" t="s">
        <v>22</v>
      </c>
      <c r="C63" s="14">
        <f>C61-C62</f>
        <v>35497.266630114209</v>
      </c>
      <c r="D63" s="14">
        <f>D61-D62</f>
        <v>35601.390358915247</v>
      </c>
      <c r="E63" s="14">
        <f>E61-E62</f>
        <v>35673.428176086236</v>
      </c>
      <c r="F63" s="14">
        <f>F61-F62</f>
        <v>35777.559947271788</v>
      </c>
      <c r="G63" s="14">
        <f>G61-G62</f>
        <v>35849.7116355748</v>
      </c>
      <c r="H63" s="18"/>
      <c r="N63" s="26"/>
      <c r="O63" s="17"/>
      <c r="P63" s="17"/>
      <c r="Q63" s="17"/>
      <c r="R63" s="17"/>
      <c r="S63" s="17"/>
    </row>
    <row r="64" spans="1:19" x14ac:dyDescent="0.2">
      <c r="A64" s="2"/>
      <c r="B64" s="2" t="s">
        <v>27</v>
      </c>
      <c r="C64" s="14">
        <f>C61*$D$10</f>
        <v>4131.9569622355166</v>
      </c>
      <c r="D64" s="14">
        <f>D61*$D$10</f>
        <v>4144.0771846356374</v>
      </c>
      <c r="E64" s="14">
        <f>E61*$D$10</f>
        <v>4152.4625390153287</v>
      </c>
      <c r="F64" s="14">
        <f>F61*$D$10</f>
        <v>4164.5836975660277</v>
      </c>
      <c r="G64" s="14">
        <f>G61*$D$10</f>
        <v>4172.9823067864845</v>
      </c>
      <c r="H64" s="18"/>
      <c r="N64" s="26"/>
      <c r="O64" s="17"/>
      <c r="P64" s="17"/>
      <c r="Q64" s="17"/>
      <c r="R64" s="17"/>
      <c r="S64" s="17"/>
    </row>
    <row r="65" spans="1:18" x14ac:dyDescent="0.2">
      <c r="A65" s="2" t="s">
        <v>28</v>
      </c>
      <c r="E65" s="9"/>
      <c r="N65" s="26"/>
      <c r="O65" s="26"/>
      <c r="P65" s="26"/>
      <c r="Q65" s="26"/>
      <c r="R65" s="26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94</v>
      </c>
      <c r="D67" s="14"/>
      <c r="F67" s="2"/>
      <c r="G67" s="18"/>
    </row>
    <row r="68" spans="1:18" x14ac:dyDescent="0.2">
      <c r="A68" s="12" t="s">
        <v>83</v>
      </c>
      <c r="D68" s="14"/>
      <c r="F68" s="2"/>
      <c r="G68" s="18"/>
    </row>
    <row r="69" spans="1:18" x14ac:dyDescent="0.2">
      <c r="A69" s="12" t="s">
        <v>69</v>
      </c>
      <c r="B69" s="17">
        <v>1.3899999999999999E-2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3BCE6A70-2B74-4DBE-A5F0-978F5FBF8F09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1A28-0CE8-48CE-AD60-A791D6CDCC54}">
  <dimension ref="A1:X237"/>
  <sheetViews>
    <sheetView workbookViewId="0">
      <selection activeCell="C16" sqref="C1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90</v>
      </c>
    </row>
    <row r="3" spans="1:20" x14ac:dyDescent="0.2">
      <c r="F3" s="2"/>
    </row>
    <row r="4" spans="1:20" ht="13.5" thickBot="1" x14ac:dyDescent="0.25">
      <c r="A4" s="12" t="s">
        <v>91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26">
        <v>2.5000000000000001E-2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oktober 2021'!C16*(1+$B$69)</f>
        <v>26716.16340715811</v>
      </c>
      <c r="D16" s="6">
        <f>'Løntabel oktober 2021'!D16*(1+$B$69)</f>
        <v>27153.67320174085</v>
      </c>
      <c r="E16" s="6">
        <f>'Løntabel oktober 2021'!E16*(1+$B$69)</f>
        <v>27456.583404302855</v>
      </c>
      <c r="F16" s="6">
        <f>'Løntabel oktober 2021'!F16*(1+$B$69)</f>
        <v>27894.105687717572</v>
      </c>
      <c r="G16" s="6">
        <f>'Løntabel oktober 2021'!G16*(1+$B$69)</f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26"/>
      <c r="P16" s="26"/>
      <c r="Q16" s="26"/>
      <c r="R16" s="26"/>
      <c r="S16" s="26"/>
      <c r="T16" s="7"/>
    </row>
    <row r="17" spans="1:24" x14ac:dyDescent="0.2">
      <c r="A17" s="2"/>
      <c r="B17" s="12" t="s">
        <v>16</v>
      </c>
      <c r="C17" s="14">
        <f>C16*$D$9</f>
        <v>1469.388987393696</v>
      </c>
      <c r="D17" s="14">
        <f t="shared" ref="D17:G17" si="0">D16*$D$9</f>
        <v>1493.4520260957468</v>
      </c>
      <c r="E17" s="14">
        <f t="shared" si="0"/>
        <v>1510.1120872366571</v>
      </c>
      <c r="F17" s="14">
        <f t="shared" si="0"/>
        <v>1534.1758128244664</v>
      </c>
      <c r="G17" s="14">
        <f t="shared" si="0"/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26"/>
      <c r="P17" s="26"/>
      <c r="Q17" s="26"/>
      <c r="R17" s="26"/>
      <c r="S17" s="7"/>
    </row>
    <row r="18" spans="1:24" x14ac:dyDescent="0.2">
      <c r="A18" s="2"/>
      <c r="B18" s="12" t="s">
        <v>22</v>
      </c>
      <c r="C18" s="14">
        <f>C16-C17</f>
        <v>25246.774419764413</v>
      </c>
      <c r="D18" s="14">
        <f>D16-D17</f>
        <v>25660.221175645103</v>
      </c>
      <c r="E18" s="14">
        <f>E16-E17</f>
        <v>25946.4713170662</v>
      </c>
      <c r="F18" s="14">
        <f>F16-F17</f>
        <v>26359.929874893107</v>
      </c>
      <c r="G18" s="14">
        <f>G16-G17</f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26"/>
      <c r="P18" s="26"/>
      <c r="Q18" s="26"/>
      <c r="R18" s="26"/>
      <c r="S18" s="7"/>
    </row>
    <row r="19" spans="1:24" x14ac:dyDescent="0.2">
      <c r="A19" s="2"/>
      <c r="B19" s="12" t="s">
        <v>27</v>
      </c>
      <c r="C19" s="14">
        <f>C16*$D$10</f>
        <v>2938.7779747873919</v>
      </c>
      <c r="D19" s="14">
        <f>D16*$D$10</f>
        <v>2986.9040521914935</v>
      </c>
      <c r="E19" s="14">
        <f>E16*$D$10</f>
        <v>3020.2241744733142</v>
      </c>
      <c r="F19" s="14">
        <f>F16*$D$10</f>
        <v>3068.3516256489329</v>
      </c>
      <c r="G19" s="14">
        <f>G16*$D$10</f>
        <v>3101.6731486867452</v>
      </c>
      <c r="H19" s="18"/>
      <c r="I19" s="2"/>
      <c r="J19" s="8"/>
      <c r="K19" s="2"/>
      <c r="N19" s="26"/>
      <c r="O19" s="26"/>
      <c r="P19" s="26"/>
      <c r="Q19" s="26"/>
      <c r="R19" s="26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26"/>
      <c r="P20" s="26"/>
      <c r="Q20" s="26"/>
      <c r="R20" s="26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26"/>
      <c r="P21" s="26"/>
      <c r="Q21" s="26"/>
      <c r="R21" s="26"/>
      <c r="S21" s="7"/>
    </row>
    <row r="22" spans="1:24" x14ac:dyDescent="0.2">
      <c r="A22" s="4">
        <v>24</v>
      </c>
      <c r="B22" s="5" t="s">
        <v>10</v>
      </c>
      <c r="C22" s="6">
        <f>'Løntabel oktober 2021'!C22*(1+$B$69)</f>
        <v>28834.930354529766</v>
      </c>
      <c r="D22" s="6">
        <f>'Løntabel oktober 2021'!D22*(1+$B$69)</f>
        <v>29269.746205420786</v>
      </c>
      <c r="E22" s="6">
        <f>'Løntabel oktober 2021'!E22*(1+$B$69)</f>
        <v>29570.828262149807</v>
      </c>
      <c r="F22" s="6">
        <f>'Løntabel oktober 2021'!F22*(1+$B$69)</f>
        <v>30005.644113040828</v>
      </c>
      <c r="G22" s="6">
        <f>'Løntabel oktober 2021'!G22*(1+$B$69)</f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26"/>
      <c r="P22" s="26"/>
      <c r="Q22" s="26"/>
      <c r="R22" s="26"/>
      <c r="S22" s="7"/>
    </row>
    <row r="23" spans="1:24" x14ac:dyDescent="0.2">
      <c r="A23" s="2"/>
      <c r="B23" s="2" t="s">
        <v>16</v>
      </c>
      <c r="C23" s="14">
        <f>C22*$D$9</f>
        <v>1585.9211694991372</v>
      </c>
      <c r="D23" s="14">
        <f t="shared" ref="D23:G23" si="1">D22*$D$9</f>
        <v>1609.8360412981433</v>
      </c>
      <c r="E23" s="14">
        <f t="shared" si="1"/>
        <v>1626.3955544182395</v>
      </c>
      <c r="F23" s="14">
        <f t="shared" si="1"/>
        <v>1650.3104262172455</v>
      </c>
      <c r="G23" s="14">
        <f t="shared" si="1"/>
        <v>1666.8635202462706</v>
      </c>
      <c r="H23" s="18"/>
      <c r="I23" s="2" t="s">
        <v>42</v>
      </c>
      <c r="K23" s="2" t="s">
        <v>43</v>
      </c>
      <c r="L23" s="2" t="s">
        <v>44</v>
      </c>
      <c r="N23" s="26"/>
      <c r="O23" s="26"/>
      <c r="P23" s="26"/>
      <c r="Q23" s="26"/>
      <c r="R23" s="26"/>
      <c r="S23" s="7"/>
    </row>
    <row r="24" spans="1:24" x14ac:dyDescent="0.2">
      <c r="A24" s="2"/>
      <c r="B24" s="2" t="s">
        <v>22</v>
      </c>
      <c r="C24" s="14">
        <f>C22-C23</f>
        <v>27249.009185030627</v>
      </c>
      <c r="D24" s="14">
        <f>D22-D23</f>
        <v>27659.910164122644</v>
      </c>
      <c r="E24" s="14">
        <f>E22-E23</f>
        <v>27944.432707731568</v>
      </c>
      <c r="F24" s="14">
        <f>F22-F23</f>
        <v>28355.333686823582</v>
      </c>
      <c r="G24" s="14">
        <f>G22-G23</f>
        <v>28639.745938776829</v>
      </c>
      <c r="H24" s="18"/>
      <c r="I24" s="2" t="s">
        <v>87</v>
      </c>
      <c r="K24" s="2"/>
      <c r="L24" s="2" t="s">
        <v>65</v>
      </c>
      <c r="N24" s="26"/>
      <c r="O24" s="26"/>
      <c r="P24" s="26"/>
      <c r="Q24" s="26"/>
      <c r="R24" s="26"/>
      <c r="S24" s="7"/>
    </row>
    <row r="25" spans="1:24" x14ac:dyDescent="0.2">
      <c r="A25" s="2"/>
      <c r="B25" s="2" t="s">
        <v>27</v>
      </c>
      <c r="C25" s="14">
        <f>C22*$D$10</f>
        <v>3171.8423389982745</v>
      </c>
      <c r="D25" s="14">
        <f>D22*$D$10</f>
        <v>3219.6720825962866</v>
      </c>
      <c r="E25" s="14">
        <f>E22*$D$10</f>
        <v>3252.791108836479</v>
      </c>
      <c r="F25" s="14">
        <f>F22*$D$10</f>
        <v>3300.6208524344911</v>
      </c>
      <c r="G25" s="14">
        <f>G22*$D$10</f>
        <v>3333.7270404925412</v>
      </c>
      <c r="H25" s="18"/>
      <c r="I25" s="2" t="s">
        <v>45</v>
      </c>
      <c r="K25" s="12" t="s">
        <v>46</v>
      </c>
      <c r="L25" s="12" t="s">
        <v>47</v>
      </c>
      <c r="N25" s="26"/>
      <c r="O25" s="26"/>
      <c r="P25" s="26"/>
      <c r="Q25" s="26"/>
      <c r="R25" s="26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6"/>
      <c r="O26" s="26"/>
      <c r="P26" s="26"/>
      <c r="Q26" s="26"/>
      <c r="R26" s="26"/>
      <c r="S26" s="7"/>
    </row>
    <row r="27" spans="1:24" x14ac:dyDescent="0.2">
      <c r="A27" s="4">
        <v>25</v>
      </c>
      <c r="B27" s="5" t="s">
        <v>10</v>
      </c>
      <c r="C27" s="6">
        <f>'Løntabel oktober 2021'!C27*(1+$B$69)</f>
        <v>29299.67891386908</v>
      </c>
      <c r="D27" s="6">
        <f>'Løntabel oktober 2021'!D27*(1+$B$69)</f>
        <v>29720.884525453352</v>
      </c>
      <c r="E27" s="6">
        <f>'Løntabel oktober 2021'!E27*(1+$B$69)</f>
        <v>30012.455368960804</v>
      </c>
      <c r="F27" s="6">
        <f>'Løntabel oktober 2021'!F27*(1+$B$69)</f>
        <v>30433.881309769647</v>
      </c>
      <c r="G27" s="6">
        <f>'Løntabel oktober 2021'!G27*(1+$B$69)</f>
        <v>30725.440457116725</v>
      </c>
      <c r="H27" s="17"/>
      <c r="I27" s="2" t="s">
        <v>51</v>
      </c>
      <c r="L27" s="12" t="s">
        <v>52</v>
      </c>
      <c r="N27" s="26"/>
      <c r="O27" s="26"/>
      <c r="P27" s="26"/>
      <c r="Q27" s="26"/>
      <c r="R27" s="26"/>
      <c r="S27" s="7"/>
    </row>
    <row r="28" spans="1:24" x14ac:dyDescent="0.2">
      <c r="A28" s="2"/>
      <c r="B28" s="2" t="s">
        <v>16</v>
      </c>
      <c r="C28" s="14">
        <f>C27*$D$9</f>
        <v>1611.4823402627994</v>
      </c>
      <c r="D28" s="14">
        <f t="shared" ref="D28:G28" si="2">D27*$D$9</f>
        <v>1634.6486488999344</v>
      </c>
      <c r="E28" s="14">
        <f t="shared" si="2"/>
        <v>1650.6850452928443</v>
      </c>
      <c r="F28" s="14">
        <f t="shared" si="2"/>
        <v>1673.8634720373307</v>
      </c>
      <c r="G28" s="14">
        <f t="shared" si="2"/>
        <v>1689.8992251414199</v>
      </c>
      <c r="H28" s="18"/>
      <c r="I28" s="11" t="s">
        <v>53</v>
      </c>
      <c r="L28" s="12" t="s">
        <v>54</v>
      </c>
      <c r="N28" s="26"/>
      <c r="O28" s="26"/>
      <c r="P28" s="26"/>
      <c r="Q28" s="26"/>
      <c r="R28" s="26"/>
      <c r="S28" s="7"/>
    </row>
    <row r="29" spans="1:24" x14ac:dyDescent="0.2">
      <c r="A29" s="2"/>
      <c r="B29" s="2" t="s">
        <v>22</v>
      </c>
      <c r="C29" s="14">
        <f>C27-C28</f>
        <v>27688.196573606281</v>
      </c>
      <c r="D29" s="14">
        <f>D27-D28</f>
        <v>28086.235876553415</v>
      </c>
      <c r="E29" s="14">
        <f>E27-E28</f>
        <v>28361.770323667959</v>
      </c>
      <c r="F29" s="14">
        <f>F27-F28</f>
        <v>28760.017837732317</v>
      </c>
      <c r="G29" s="14">
        <f>G27-G28</f>
        <v>29035.541231975305</v>
      </c>
      <c r="H29" s="18"/>
      <c r="I29" s="11"/>
      <c r="L29" s="2" t="s">
        <v>56</v>
      </c>
      <c r="N29" s="26"/>
      <c r="O29" s="26"/>
      <c r="P29" s="26"/>
      <c r="Q29" s="26"/>
      <c r="R29" s="26"/>
      <c r="S29" s="7"/>
    </row>
    <row r="30" spans="1:24" x14ac:dyDescent="0.2">
      <c r="A30" s="2"/>
      <c r="B30" s="2" t="s">
        <v>27</v>
      </c>
      <c r="C30" s="14">
        <f>C27*$D$10</f>
        <v>3222.9646805255989</v>
      </c>
      <c r="D30" s="14">
        <f>D27*$D$10</f>
        <v>3269.2972977998688</v>
      </c>
      <c r="E30" s="14">
        <f>E27*$D$10</f>
        <v>3301.3700905856886</v>
      </c>
      <c r="F30" s="14">
        <f>F27*$D$10</f>
        <v>3347.7269440746613</v>
      </c>
      <c r="G30" s="14">
        <f>G27*$D$10</f>
        <v>3379.7984502828399</v>
      </c>
      <c r="H30" s="18"/>
      <c r="I30" s="11" t="s">
        <v>55</v>
      </c>
      <c r="L30" s="2" t="s">
        <v>66</v>
      </c>
      <c r="N30" s="26"/>
      <c r="O30" s="26"/>
      <c r="P30" s="26"/>
      <c r="Q30" s="26"/>
      <c r="R30" s="26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6"/>
      <c r="O31" s="26"/>
      <c r="P31" s="26"/>
      <c r="Q31" s="26"/>
      <c r="R31" s="26"/>
      <c r="S31" s="7"/>
    </row>
    <row r="32" spans="1:24" x14ac:dyDescent="0.2">
      <c r="A32" s="4">
        <v>26</v>
      </c>
      <c r="B32" s="5" t="s">
        <v>10</v>
      </c>
      <c r="C32" s="6">
        <f>'Løntabel oktober 2021'!C32*(1+$B$69)</f>
        <v>29775.116849616126</v>
      </c>
      <c r="D32" s="6">
        <f>'Løntabel oktober 2021'!D32*(1+$B$69)</f>
        <v>30181.951324835918</v>
      </c>
      <c r="E32" s="6">
        <f>'Løntabel oktober 2021'!E32*(1+$B$69)</f>
        <v>30463.460822820045</v>
      </c>
      <c r="F32" s="6">
        <f>'Løntabel oktober 2021'!F32*(1+$B$69)</f>
        <v>30870.207258615756</v>
      </c>
      <c r="G32" s="6">
        <f>'Løntabel oktober 2021'!G32*(1+$B$69)</f>
        <v>31151.726897441287</v>
      </c>
      <c r="H32" s="17"/>
      <c r="I32" s="17"/>
      <c r="J32" s="17"/>
      <c r="K32" s="17"/>
      <c r="L32" s="12" t="s">
        <v>59</v>
      </c>
      <c r="N32" s="26"/>
      <c r="O32" s="26"/>
      <c r="P32" s="26"/>
      <c r="Q32" s="26"/>
      <c r="R32" s="26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1637.6314267288869</v>
      </c>
      <c r="D33" s="14">
        <f t="shared" ref="D33:G33" si="3">D32*$D$9</f>
        <v>1660.0073228659755</v>
      </c>
      <c r="E33" s="14">
        <f t="shared" si="3"/>
        <v>1675.4903452551025</v>
      </c>
      <c r="F33" s="14">
        <f t="shared" si="3"/>
        <v>1697.8613992238666</v>
      </c>
      <c r="G33" s="14">
        <f t="shared" si="3"/>
        <v>1713.3449793592708</v>
      </c>
      <c r="H33" s="18"/>
      <c r="L33" s="12" t="s">
        <v>60</v>
      </c>
      <c r="N33" s="26"/>
      <c r="O33" s="26"/>
      <c r="P33" s="26"/>
      <c r="Q33" s="26"/>
      <c r="R33" s="26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28137.485422887239</v>
      </c>
      <c r="D34" s="14">
        <f>D32-D33</f>
        <v>28521.944001969943</v>
      </c>
      <c r="E34" s="14">
        <f>E32-E33</f>
        <v>28787.970477564944</v>
      </c>
      <c r="F34" s="14">
        <f>F32-F33</f>
        <v>29172.345859391888</v>
      </c>
      <c r="G34" s="14">
        <f>G32-G33</f>
        <v>29438.381918082017</v>
      </c>
      <c r="H34" s="27"/>
      <c r="L34" s="12" t="s">
        <v>61</v>
      </c>
      <c r="N34" s="26"/>
      <c r="O34" s="26"/>
      <c r="P34" s="26"/>
      <c r="Q34" s="26"/>
      <c r="R34" s="26"/>
      <c r="S34" s="7"/>
      <c r="T34" s="17"/>
      <c r="U34" s="17"/>
      <c r="V34" s="26"/>
      <c r="W34" s="26"/>
      <c r="X34" s="17"/>
    </row>
    <row r="35" spans="1:24" x14ac:dyDescent="0.2">
      <c r="A35" s="2"/>
      <c r="B35" s="2" t="s">
        <v>27</v>
      </c>
      <c r="C35" s="14">
        <f>C32*$D$10</f>
        <v>3275.2628534577739</v>
      </c>
      <c r="D35" s="14">
        <f>D32*$D$10</f>
        <v>3320.0146457319511</v>
      </c>
      <c r="E35" s="14">
        <f>E32*$D$10</f>
        <v>3350.980690510205</v>
      </c>
      <c r="F35" s="14">
        <f>F32*$D$10</f>
        <v>3395.7227984477331</v>
      </c>
      <c r="G35" s="14">
        <f>G32*$D$10</f>
        <v>3426.6899587185417</v>
      </c>
      <c r="H35" s="18"/>
      <c r="L35" s="12" t="s">
        <v>92</v>
      </c>
      <c r="N35" s="26"/>
      <c r="O35" s="26"/>
      <c r="P35" s="26"/>
      <c r="Q35" s="26"/>
      <c r="R35" s="26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93</v>
      </c>
      <c r="N36" s="26"/>
      <c r="O36" s="26"/>
      <c r="P36" s="26"/>
      <c r="Q36" s="26"/>
      <c r="R36" s="26"/>
      <c r="S36" s="7"/>
    </row>
    <row r="37" spans="1:24" ht="12.75" customHeight="1" x14ac:dyDescent="0.2">
      <c r="A37" s="32">
        <v>27</v>
      </c>
      <c r="B37" s="33" t="s">
        <v>10</v>
      </c>
      <c r="C37" s="6">
        <f>'Løntabel oktober 2021'!C37*(1+$B$69)</f>
        <v>30261.457956430029</v>
      </c>
      <c r="D37" s="6">
        <f>'Løntabel oktober 2021'!D37*(1+$B$69)</f>
        <v>30652.63274602186</v>
      </c>
      <c r="E37" s="6">
        <f>'Løntabel oktober 2021'!E37*(1+$B$69)</f>
        <v>30923.352601816725</v>
      </c>
      <c r="F37" s="6">
        <f>'Løntabel oktober 2021'!F37*(1+$B$69)</f>
        <v>31314.527391408552</v>
      </c>
      <c r="G37" s="6">
        <f>'Løntabel oktober 2021'!G37*(1+$B$69)</f>
        <v>31585.247247203428</v>
      </c>
      <c r="H37" s="40" t="s">
        <v>88</v>
      </c>
      <c r="I37" s="41"/>
      <c r="J37" s="42"/>
      <c r="K37" s="17"/>
      <c r="L37" s="12" t="s">
        <v>63</v>
      </c>
      <c r="N37" s="26"/>
      <c r="O37" s="26"/>
      <c r="P37" s="26"/>
      <c r="Q37" s="26"/>
      <c r="R37" s="26"/>
      <c r="S37" s="7"/>
    </row>
    <row r="38" spans="1:24" x14ac:dyDescent="0.2">
      <c r="A38" s="35"/>
      <c r="B38" s="2" t="s">
        <v>16</v>
      </c>
      <c r="C38" s="31">
        <f>C37*$D$9</f>
        <v>1664.3801876036516</v>
      </c>
      <c r="D38" s="31">
        <f t="shared" ref="D38:G38" si="4">D37*$D$9</f>
        <v>1685.8948010312024</v>
      </c>
      <c r="E38" s="31">
        <f t="shared" si="4"/>
        <v>1700.78439309992</v>
      </c>
      <c r="F38" s="31">
        <f t="shared" si="4"/>
        <v>1722.2990065274703</v>
      </c>
      <c r="G38" s="31">
        <f t="shared" si="4"/>
        <v>1737.1885985961885</v>
      </c>
      <c r="H38" s="43"/>
      <c r="I38" s="44"/>
      <c r="J38" s="45"/>
      <c r="L38" s="2" t="s">
        <v>64</v>
      </c>
      <c r="N38" s="26"/>
      <c r="O38" s="26"/>
      <c r="P38" s="26"/>
      <c r="Q38" s="26"/>
      <c r="R38" s="26"/>
      <c r="S38" s="7"/>
    </row>
    <row r="39" spans="1:24" x14ac:dyDescent="0.2">
      <c r="A39" s="35"/>
      <c r="B39" s="2" t="s">
        <v>22</v>
      </c>
      <c r="C39" s="31">
        <f>C37-C38</f>
        <v>28597.077768826377</v>
      </c>
      <c r="D39" s="31">
        <f>D37-D38</f>
        <v>28966.737944990658</v>
      </c>
      <c r="E39" s="31">
        <f>E37-E38</f>
        <v>29222.568208716806</v>
      </c>
      <c r="F39" s="31">
        <f>F37-F38</f>
        <v>29592.22838488108</v>
      </c>
      <c r="G39" s="31">
        <f>G37-G38</f>
        <v>29848.058648607239</v>
      </c>
      <c r="H39" s="43"/>
      <c r="I39" s="44"/>
      <c r="J39" s="45"/>
      <c r="N39" s="26"/>
      <c r="O39" s="26"/>
      <c r="P39" s="26"/>
      <c r="Q39" s="26"/>
      <c r="R39" s="26"/>
      <c r="S39" s="7"/>
    </row>
    <row r="40" spans="1:24" ht="13.5" thickBot="1" x14ac:dyDescent="0.25">
      <c r="A40" s="36"/>
      <c r="B40" s="37" t="s">
        <v>27</v>
      </c>
      <c r="C40" s="38">
        <f>C37*$D$10</f>
        <v>3328.7603752073032</v>
      </c>
      <c r="D40" s="38">
        <f>D37*$D$10</f>
        <v>3371.7896020624048</v>
      </c>
      <c r="E40" s="38">
        <f>E37*$D$10</f>
        <v>3401.5687861998399</v>
      </c>
      <c r="F40" s="38">
        <f>F37*$D$10</f>
        <v>3444.5980130549406</v>
      </c>
      <c r="G40" s="38">
        <f>G37*$D$10</f>
        <v>3474.377197192377</v>
      </c>
      <c r="H40" s="46"/>
      <c r="I40" s="47"/>
      <c r="J40" s="48"/>
      <c r="K40" s="18"/>
      <c r="M40" s="18"/>
      <c r="N40" s="26"/>
      <c r="O40" s="26"/>
      <c r="P40" s="26"/>
      <c r="Q40" s="26"/>
      <c r="R40" s="26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6"/>
      <c r="O41" s="26"/>
      <c r="P41" s="26"/>
      <c r="Q41" s="26"/>
      <c r="R41" s="26"/>
      <c r="S41" s="7"/>
    </row>
    <row r="42" spans="1:24" ht="15.75" x14ac:dyDescent="0.25">
      <c r="A42" s="4">
        <v>28</v>
      </c>
      <c r="B42" s="5" t="s">
        <v>10</v>
      </c>
      <c r="C42" s="6">
        <f>'Løntabel oktober 2021'!C42*(1+$B$69)</f>
        <v>30758.502661528244</v>
      </c>
      <c r="D42" s="6">
        <f>'Løntabel oktober 2021'!D42*(1+$B$69)</f>
        <v>31133.035829394241</v>
      </c>
      <c r="E42" s="6">
        <f>'Løntabel oktober 2021'!E42*(1+$B$69)</f>
        <v>31392.305365547887</v>
      </c>
      <c r="F42" s="6">
        <f>'Løntabel oktober 2021'!F42*(1+$B$69)</f>
        <v>31766.838533413877</v>
      </c>
      <c r="G42" s="6">
        <f>'Løntabel oktober 2021'!G42*(1+$B$69)</f>
        <v>32026.009889302004</v>
      </c>
      <c r="H42" s="17"/>
      <c r="I42" s="29"/>
      <c r="J42" s="29"/>
      <c r="K42" s="29"/>
      <c r="L42" s="28"/>
      <c r="M42" s="17"/>
      <c r="N42" s="26"/>
      <c r="O42" s="26"/>
      <c r="P42" s="26"/>
      <c r="Q42" s="26"/>
      <c r="R42" s="26"/>
      <c r="S42" s="7"/>
    </row>
    <row r="43" spans="1:24" x14ac:dyDescent="0.2">
      <c r="A43" s="2"/>
      <c r="B43" s="2" t="s">
        <v>16</v>
      </c>
      <c r="C43" s="14">
        <f>C42*$D$9</f>
        <v>1691.7176463840535</v>
      </c>
      <c r="D43" s="14">
        <f t="shared" ref="D43:G43" si="5">D42*$D$9</f>
        <v>1712.3169706166832</v>
      </c>
      <c r="E43" s="14">
        <f t="shared" si="5"/>
        <v>1726.5767951051339</v>
      </c>
      <c r="F43" s="14">
        <f t="shared" si="5"/>
        <v>1747.1761193377631</v>
      </c>
      <c r="G43" s="14">
        <f t="shared" si="5"/>
        <v>1761.4305439116101</v>
      </c>
      <c r="H43" s="30"/>
      <c r="I43" s="30"/>
      <c r="J43" s="30"/>
      <c r="K43" s="30"/>
      <c r="L43" s="30"/>
      <c r="N43" s="26"/>
      <c r="O43" s="26"/>
      <c r="P43" s="26"/>
      <c r="Q43" s="26"/>
      <c r="R43" s="26"/>
      <c r="S43" s="7"/>
    </row>
    <row r="44" spans="1:24" x14ac:dyDescent="0.2">
      <c r="A44" s="2"/>
      <c r="B44" s="2" t="s">
        <v>22</v>
      </c>
      <c r="C44" s="14">
        <f>C42-C43</f>
        <v>29066.785015144189</v>
      </c>
      <c r="D44" s="14">
        <f>D42-D43</f>
        <v>29420.718858777556</v>
      </c>
      <c r="E44" s="14">
        <f>E42-E43</f>
        <v>29665.728570442752</v>
      </c>
      <c r="F44" s="14">
        <f>F42-F43</f>
        <v>30019.662414076112</v>
      </c>
      <c r="G44" s="14">
        <f>G42-G43</f>
        <v>30264.579345390393</v>
      </c>
      <c r="H44" s="18"/>
      <c r="N44" s="26"/>
      <c r="O44" s="26"/>
      <c r="P44" s="26"/>
      <c r="Q44" s="26"/>
      <c r="R44" s="26"/>
      <c r="S44" s="7"/>
    </row>
    <row r="45" spans="1:24" x14ac:dyDescent="0.2">
      <c r="A45" s="2"/>
      <c r="B45" s="2" t="s">
        <v>27</v>
      </c>
      <c r="C45" s="14">
        <f>C42*$D$10</f>
        <v>3383.435292768107</v>
      </c>
      <c r="D45" s="14">
        <f>D42*$D$10</f>
        <v>3424.6339412333664</v>
      </c>
      <c r="E45" s="14">
        <f>E42*$D$10</f>
        <v>3453.1535902102678</v>
      </c>
      <c r="F45" s="14">
        <f>F42*$D$10</f>
        <v>3494.3522386755262</v>
      </c>
      <c r="G45" s="14">
        <f>G42*$D$10</f>
        <v>3522.8610878232203</v>
      </c>
      <c r="H45" s="18"/>
      <c r="N45" s="26"/>
      <c r="O45" s="26"/>
      <c r="P45" s="26"/>
      <c r="Q45" s="26"/>
      <c r="R45" s="26"/>
      <c r="S45" s="7"/>
    </row>
    <row r="46" spans="1:24" x14ac:dyDescent="0.2">
      <c r="A46" s="4">
        <v>29</v>
      </c>
      <c r="B46" s="5" t="s">
        <v>10</v>
      </c>
      <c r="C46" s="6">
        <f>'Løntabel oktober 2021'!C46*(1+$B$69)</f>
        <v>31266.781896089422</v>
      </c>
      <c r="D46" s="6">
        <f>'Løntabel oktober 2021'!D46*(1+$B$69)</f>
        <v>31623.593526030305</v>
      </c>
      <c r="E46" s="6">
        <f>'Løntabel oktober 2021'!E46*(1+$B$69)</f>
        <v>31870.553711395238</v>
      </c>
      <c r="F46" s="6">
        <f>'Løntabel oktober 2021'!F46*(1+$B$69)</f>
        <v>32227.267161070613</v>
      </c>
      <c r="G46" s="6">
        <f>'Løntabel oktober 2021'!G46*(1+$B$69)</f>
        <v>32474.325526701075</v>
      </c>
      <c r="H46" s="18"/>
      <c r="I46" s="18"/>
      <c r="J46" s="18"/>
      <c r="K46" s="18"/>
      <c r="L46" s="18"/>
      <c r="N46" s="26"/>
      <c r="O46" s="26"/>
      <c r="P46" s="26"/>
      <c r="Q46" s="26"/>
      <c r="R46" s="26"/>
      <c r="S46" s="7"/>
    </row>
    <row r="47" spans="1:24" x14ac:dyDescent="0.2">
      <c r="A47" s="2"/>
      <c r="B47" s="2" t="s">
        <v>16</v>
      </c>
      <c r="C47" s="14">
        <f>C46*$D$9</f>
        <v>1719.6730042849183</v>
      </c>
      <c r="D47" s="14">
        <f t="shared" ref="D47:G47" si="6">D46*$D$9</f>
        <v>1739.2976439316667</v>
      </c>
      <c r="E47" s="14">
        <f t="shared" si="6"/>
        <v>1752.8804541267382</v>
      </c>
      <c r="F47" s="14">
        <f t="shared" si="6"/>
        <v>1772.4996938588838</v>
      </c>
      <c r="G47" s="14">
        <f t="shared" si="6"/>
        <v>1786.0879039685592</v>
      </c>
      <c r="H47" s="18"/>
      <c r="I47" s="18"/>
      <c r="J47" s="18"/>
      <c r="K47" s="18"/>
      <c r="L47" s="18"/>
      <c r="N47" s="26"/>
      <c r="O47" s="26"/>
      <c r="P47" s="26"/>
      <c r="Q47" s="26"/>
      <c r="R47" s="26"/>
      <c r="S47" s="7"/>
    </row>
    <row r="48" spans="1:24" x14ac:dyDescent="0.2">
      <c r="A48" s="2"/>
      <c r="B48" s="2" t="s">
        <v>22</v>
      </c>
      <c r="C48" s="14">
        <f>C46-C47</f>
        <v>29547.108891804502</v>
      </c>
      <c r="D48" s="14">
        <f>D46-D47</f>
        <v>29884.295882098639</v>
      </c>
      <c r="E48" s="14">
        <f>E46-E47</f>
        <v>30117.6732572685</v>
      </c>
      <c r="F48" s="14">
        <f>F46-F47</f>
        <v>30454.767467211728</v>
      </c>
      <c r="G48" s="14">
        <f>G46-G47</f>
        <v>30688.237622732515</v>
      </c>
      <c r="H48" s="18"/>
      <c r="I48" s="18"/>
      <c r="J48" s="18"/>
      <c r="K48" s="18"/>
      <c r="L48" s="18"/>
      <c r="N48" s="26"/>
      <c r="O48" s="26"/>
      <c r="P48" s="26"/>
      <c r="Q48" s="26"/>
      <c r="R48" s="26"/>
      <c r="S48" s="7"/>
    </row>
    <row r="49" spans="1:19" x14ac:dyDescent="0.2">
      <c r="A49" s="2"/>
      <c r="B49" s="2" t="s">
        <v>27</v>
      </c>
      <c r="C49" s="14">
        <f>C46*$D$10</f>
        <v>3439.3460085698366</v>
      </c>
      <c r="D49" s="14">
        <f>D46*$D$10</f>
        <v>3478.5952878633334</v>
      </c>
      <c r="E49" s="14">
        <f>E46*$D$10</f>
        <v>3505.7609082534764</v>
      </c>
      <c r="F49" s="14">
        <f>F46*$D$10</f>
        <v>3544.9993877177676</v>
      </c>
      <c r="G49" s="14">
        <f>G46*$D$10</f>
        <v>3572.1758079371184</v>
      </c>
      <c r="H49" s="18"/>
      <c r="I49" s="18"/>
      <c r="J49" s="18"/>
      <c r="K49" s="18"/>
      <c r="L49" s="18"/>
      <c r="N49" s="26"/>
      <c r="O49" s="26"/>
      <c r="P49" s="26"/>
      <c r="Q49" s="26"/>
      <c r="R49" s="26"/>
      <c r="S49" s="7"/>
    </row>
    <row r="50" spans="1:19" x14ac:dyDescent="0.2">
      <c r="A50" s="4">
        <v>30</v>
      </c>
      <c r="B50" s="5" t="s">
        <v>10</v>
      </c>
      <c r="C50" s="6">
        <f>'Løntabel oktober 2021'!C50*(1+$B$69)</f>
        <v>31786.076199983334</v>
      </c>
      <c r="D50" s="6">
        <f>'Løntabel oktober 2021'!D50*(1+$B$69)</f>
        <v>32123.883341485358</v>
      </c>
      <c r="E50" s="6">
        <f>'Løntabel oktober 2021'!E50*(1+$B$69)</f>
        <v>32357.871459269383</v>
      </c>
      <c r="F50" s="6">
        <f>'Løntabel oktober 2021'!F50*(1+$B$69)</f>
        <v>32695.672935300292</v>
      </c>
      <c r="G50" s="6">
        <f>'Løntabel oktober 2021'!G50*(1+$B$69)</f>
        <v>32929.562872818802</v>
      </c>
      <c r="H50" s="18"/>
      <c r="I50" s="18"/>
      <c r="J50" s="18"/>
      <c r="K50" s="18"/>
      <c r="L50" s="18"/>
      <c r="N50" s="26"/>
      <c r="O50" s="26"/>
      <c r="P50" s="26"/>
      <c r="Q50" s="26"/>
      <c r="R50" s="26"/>
      <c r="S50" s="7"/>
    </row>
    <row r="51" spans="1:19" x14ac:dyDescent="0.2">
      <c r="A51" s="2"/>
      <c r="B51" s="2" t="s">
        <v>16</v>
      </c>
      <c r="C51" s="14">
        <f>C50*$D$9</f>
        <v>1748.2341909990835</v>
      </c>
      <c r="D51" s="14">
        <f t="shared" ref="D51:G51" si="7">D50*$D$9</f>
        <v>1766.8135837816947</v>
      </c>
      <c r="E51" s="14">
        <f t="shared" si="7"/>
        <v>1779.682930259816</v>
      </c>
      <c r="F51" s="14">
        <f t="shared" si="7"/>
        <v>1798.2620114415161</v>
      </c>
      <c r="G51" s="14">
        <f t="shared" si="7"/>
        <v>1811.1259580050341</v>
      </c>
      <c r="H51" s="18"/>
      <c r="N51" s="26"/>
      <c r="O51" s="26"/>
      <c r="P51" s="26"/>
      <c r="Q51" s="26"/>
      <c r="R51" s="26"/>
      <c r="S51" s="7"/>
    </row>
    <row r="52" spans="1:19" x14ac:dyDescent="0.2">
      <c r="A52" s="2"/>
      <c r="B52" s="2" t="s">
        <v>22</v>
      </c>
      <c r="C52" s="14">
        <f>C50-C51</f>
        <v>30037.842008984251</v>
      </c>
      <c r="D52" s="14">
        <f>D50-D51</f>
        <v>30357.069757703663</v>
      </c>
      <c r="E52" s="14">
        <f>E50-E51</f>
        <v>30578.188529009567</v>
      </c>
      <c r="F52" s="14">
        <f>F50-F51</f>
        <v>30897.410923858777</v>
      </c>
      <c r="G52" s="14">
        <f>G50-G51</f>
        <v>31118.436914813767</v>
      </c>
      <c r="H52" s="18"/>
      <c r="N52" s="26"/>
      <c r="O52" s="26"/>
      <c r="P52" s="26"/>
      <c r="Q52" s="26"/>
      <c r="R52" s="26"/>
      <c r="S52" s="7"/>
    </row>
    <row r="53" spans="1:19" x14ac:dyDescent="0.2">
      <c r="A53" s="2"/>
      <c r="B53" s="2" t="s">
        <v>27</v>
      </c>
      <c r="C53" s="14">
        <f>C50*$D$10</f>
        <v>3496.4683819981669</v>
      </c>
      <c r="D53" s="14">
        <f>D50*$D$10</f>
        <v>3533.6271675633893</v>
      </c>
      <c r="E53" s="14">
        <f>E50*$D$10</f>
        <v>3559.365860519632</v>
      </c>
      <c r="F53" s="14">
        <f>F50*$D$10</f>
        <v>3596.5240228830321</v>
      </c>
      <c r="G53" s="14">
        <f>G50*$D$10</f>
        <v>3622.2519160100683</v>
      </c>
      <c r="H53" s="18"/>
      <c r="N53" s="26"/>
      <c r="O53" s="26"/>
      <c r="P53" s="26"/>
      <c r="Q53" s="26"/>
      <c r="R53" s="26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26"/>
      <c r="O54" s="26"/>
      <c r="P54" s="26"/>
      <c r="Q54" s="26"/>
      <c r="R54" s="26"/>
      <c r="S54" s="7"/>
    </row>
    <row r="55" spans="1:19" x14ac:dyDescent="0.2">
      <c r="A55" s="4">
        <v>31</v>
      </c>
      <c r="B55" s="5" t="s">
        <v>10</v>
      </c>
      <c r="C55" s="6">
        <f>'Løntabel oktober 2021'!C55*(1+$B$69)</f>
        <v>32317.138921614645</v>
      </c>
      <c r="D55" s="6">
        <f>'Løntabel oktober 2021'!D55*(1+$B$69)</f>
        <v>32634.960713613658</v>
      </c>
      <c r="E55" s="6">
        <f>'Løntabel oktober 2021'!E55*(1+$B$69)</f>
        <v>32854.909053429306</v>
      </c>
      <c r="F55" s="6">
        <f>'Løntabel oktober 2021'!F55*(1+$B$69)</f>
        <v>33172.730845428312</v>
      </c>
      <c r="G55" s="6">
        <f>'Løntabel oktober 2021'!G55*(1+$B$69)</f>
        <v>33392.679185243964</v>
      </c>
      <c r="H55" s="18"/>
      <c r="N55" s="26"/>
      <c r="O55" s="26"/>
      <c r="P55" s="26"/>
      <c r="Q55" s="26"/>
      <c r="R55" s="26"/>
      <c r="S55" s="7"/>
    </row>
    <row r="56" spans="1:19" x14ac:dyDescent="0.2">
      <c r="A56" s="2"/>
      <c r="B56" s="2" t="s">
        <v>16</v>
      </c>
      <c r="C56" s="14">
        <f>C55*$D$9</f>
        <v>1777.4426406888056</v>
      </c>
      <c r="D56" s="14">
        <f t="shared" ref="D56:G56" si="8">D55*$D$9</f>
        <v>1794.9228392487512</v>
      </c>
      <c r="E56" s="14">
        <f t="shared" si="8"/>
        <v>1807.0199979386118</v>
      </c>
      <c r="F56" s="14">
        <f t="shared" si="8"/>
        <v>1824.5001964985572</v>
      </c>
      <c r="G56" s="14">
        <f t="shared" si="8"/>
        <v>1836.5973551884181</v>
      </c>
      <c r="H56" s="18"/>
      <c r="N56" s="26"/>
      <c r="O56" s="26"/>
      <c r="P56" s="26"/>
      <c r="Q56" s="26"/>
      <c r="R56" s="26"/>
      <c r="S56" s="7"/>
    </row>
    <row r="57" spans="1:19" x14ac:dyDescent="0.2">
      <c r="A57" s="2"/>
      <c r="B57" s="2" t="s">
        <v>22</v>
      </c>
      <c r="C57" s="14">
        <f>C55-C56</f>
        <v>30539.69628092584</v>
      </c>
      <c r="D57" s="14">
        <f>D55-D56</f>
        <v>30840.037874364905</v>
      </c>
      <c r="E57" s="14">
        <f>E55-E56</f>
        <v>31047.889055490694</v>
      </c>
      <c r="F57" s="14">
        <f>F55-F56</f>
        <v>31348.230648929755</v>
      </c>
      <c r="G57" s="14">
        <f>G55-G56</f>
        <v>31556.081830055547</v>
      </c>
      <c r="H57" s="18"/>
      <c r="N57" s="26"/>
      <c r="O57" s="26"/>
      <c r="P57" s="26"/>
      <c r="Q57" s="26"/>
      <c r="R57" s="26"/>
      <c r="S57" s="7"/>
    </row>
    <row r="58" spans="1:19" x14ac:dyDescent="0.2">
      <c r="A58" s="2"/>
      <c r="B58" s="2" t="s">
        <v>27</v>
      </c>
      <c r="C58" s="14">
        <f>C55*$D$10</f>
        <v>3554.8852813776111</v>
      </c>
      <c r="D58" s="14">
        <f>D55*$D$10</f>
        <v>3589.8456784975024</v>
      </c>
      <c r="E58" s="14">
        <f>E55*$D$10</f>
        <v>3614.0399958772236</v>
      </c>
      <c r="F58" s="14">
        <f>F55*$D$10</f>
        <v>3649.0003929971144</v>
      </c>
      <c r="G58" s="14">
        <f>G55*$D$10</f>
        <v>3673.1947103768362</v>
      </c>
      <c r="H58" s="18"/>
      <c r="N58" s="26"/>
      <c r="O58" s="26"/>
      <c r="P58" s="26"/>
      <c r="Q58" s="26"/>
      <c r="R58" s="26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26"/>
      <c r="O59" s="26"/>
      <c r="P59" s="26"/>
      <c r="Q59" s="26"/>
      <c r="R59" s="26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N60" s="26"/>
      <c r="O60" s="26"/>
      <c r="P60" s="26"/>
      <c r="Q60" s="26"/>
      <c r="R60" s="26"/>
      <c r="S60" s="7"/>
    </row>
    <row r="61" spans="1:19" x14ac:dyDescent="0.2">
      <c r="A61" s="4">
        <v>39</v>
      </c>
      <c r="B61" s="5" t="s">
        <v>10</v>
      </c>
      <c r="C61" s="6">
        <f>'Løntabel oktober 2021'!C61*(1+$B$69)</f>
        <v>37048.274101224939</v>
      </c>
      <c r="D61" s="6">
        <f>'Løntabel oktober 2021'!D61*(1+$B$69)</f>
        <v>37156.947382614722</v>
      </c>
      <c r="E61" s="6">
        <f>'Løntabel oktober 2021'!E61*(1+$B$69)</f>
        <v>37232.132799678366</v>
      </c>
      <c r="F61" s="6">
        <f>'Løntabel oktober 2021'!F61*(1+$B$69)</f>
        <v>37340.81447485432</v>
      </c>
      <c r="G61" s="6">
        <f>'Løntabel oktober 2021'!G61*(1+$B$69)</f>
        <v>37416.118738502846</v>
      </c>
      <c r="H61" s="18"/>
      <c r="N61" s="26"/>
      <c r="O61" s="26"/>
      <c r="P61" s="26"/>
      <c r="Q61" s="26"/>
      <c r="R61" s="26"/>
      <c r="S61" s="7"/>
    </row>
    <row r="62" spans="1:19" x14ac:dyDescent="0.2">
      <c r="A62" s="2"/>
      <c r="B62" s="2" t="s">
        <v>16</v>
      </c>
      <c r="C62" s="14">
        <f>C61*$D$9</f>
        <v>2037.6550755673716</v>
      </c>
      <c r="D62" s="14">
        <f t="shared" ref="D62:G62" si="9">D61*$D$9</f>
        <v>2043.6321060438097</v>
      </c>
      <c r="E62" s="14">
        <f t="shared" si="9"/>
        <v>2047.7673039823101</v>
      </c>
      <c r="F62" s="14">
        <f t="shared" si="9"/>
        <v>2053.7447961169878</v>
      </c>
      <c r="G62" s="14">
        <f t="shared" si="9"/>
        <v>2057.8865306176567</v>
      </c>
      <c r="H62" s="18"/>
      <c r="N62" s="26"/>
      <c r="O62" s="26"/>
      <c r="P62" s="26"/>
      <c r="Q62" s="26"/>
      <c r="R62" s="26"/>
      <c r="S62" s="7"/>
    </row>
    <row r="63" spans="1:19" x14ac:dyDescent="0.2">
      <c r="A63" s="2"/>
      <c r="B63" s="2" t="s">
        <v>22</v>
      </c>
      <c r="C63" s="14">
        <f>C61-C62</f>
        <v>35010.619025657565</v>
      </c>
      <c r="D63" s="14">
        <f>D61-D62</f>
        <v>35113.315276570909</v>
      </c>
      <c r="E63" s="14">
        <f>E61-E62</f>
        <v>35184.365495696053</v>
      </c>
      <c r="F63" s="14">
        <f>F61-F62</f>
        <v>35287.069678737331</v>
      </c>
      <c r="G63" s="14">
        <f>G61-G62</f>
        <v>35358.232207885187</v>
      </c>
      <c r="H63" s="18"/>
      <c r="N63" s="26"/>
      <c r="O63" s="26"/>
      <c r="P63" s="26"/>
      <c r="Q63" s="26"/>
      <c r="R63" s="26"/>
      <c r="S63" s="7"/>
    </row>
    <row r="64" spans="1:19" x14ac:dyDescent="0.2">
      <c r="A64" s="2"/>
      <c r="B64" s="2" t="s">
        <v>27</v>
      </c>
      <c r="C64" s="14">
        <f>C61*$D$10</f>
        <v>4075.3101511347431</v>
      </c>
      <c r="D64" s="14">
        <f>D61*$D$10</f>
        <v>4087.2642120876194</v>
      </c>
      <c r="E64" s="14">
        <f>E61*$D$10</f>
        <v>4095.5346079646201</v>
      </c>
      <c r="F64" s="14">
        <f>F61*$D$10</f>
        <v>4107.4895922339756</v>
      </c>
      <c r="G64" s="14">
        <f>G61*$D$10</f>
        <v>4115.7730612353134</v>
      </c>
      <c r="H64" s="18"/>
      <c r="N64" s="26"/>
      <c r="O64" s="26"/>
      <c r="P64" s="26"/>
      <c r="Q64" s="26"/>
      <c r="R64" s="26"/>
    </row>
    <row r="65" spans="1:18" x14ac:dyDescent="0.2">
      <c r="A65" s="2" t="s">
        <v>28</v>
      </c>
      <c r="E65" s="9"/>
      <c r="N65" s="26"/>
      <c r="O65" s="26"/>
      <c r="P65" s="26"/>
      <c r="Q65" s="26"/>
      <c r="R65" s="26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89</v>
      </c>
      <c r="D67" s="14"/>
      <c r="F67" s="2"/>
      <c r="G67" s="18"/>
    </row>
    <row r="68" spans="1:18" x14ac:dyDescent="0.2">
      <c r="A68" s="12" t="s">
        <v>83</v>
      </c>
      <c r="D68" s="14"/>
      <c r="F68" s="2"/>
      <c r="G68" s="18"/>
    </row>
    <row r="69" spans="1:18" x14ac:dyDescent="0.2">
      <c r="A69" s="12" t="s">
        <v>69</v>
      </c>
      <c r="B69" s="26">
        <v>2.5000000000000001E-2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33542C1-0B21-42C7-A41D-00A182BC97B9}">
      <formula1>Kommune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Løntabel oktober 2017</vt:lpstr>
      <vt:lpstr>Løntabel oktober 2018</vt:lpstr>
      <vt:lpstr>Løntabel oktober 2019</vt:lpstr>
      <vt:lpstr>Løntabel oktober 2020</vt:lpstr>
      <vt:lpstr>Løntabel oktober 2021</vt:lpstr>
      <vt:lpstr>Løntabel juni 2024</vt:lpstr>
      <vt:lpstr>Løntabel juni 2023</vt:lpstr>
      <vt:lpstr>Løntabel juni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dcterms:created xsi:type="dcterms:W3CDTF">2018-09-10T09:58:48Z</dcterms:created>
  <dcterms:modified xsi:type="dcterms:W3CDTF">2024-09-19T13:05:28Z</dcterms:modified>
</cp:coreProperties>
</file>