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6808784C-A587-4A19-A67D-EE6CC335221B}" xr6:coauthVersionLast="47" xr6:coauthVersionMax="47" xr10:uidLastSave="{00000000-0000-0000-0000-000000000000}"/>
  <bookViews>
    <workbookView xWindow="-120" yWindow="-120" windowWidth="29040" windowHeight="15840" xr2:uid="{AEE2955A-2750-48FB-9608-2430A4401E83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D16" i="1" s="1"/>
  <c r="D11" i="1"/>
  <c r="C11" i="1" l="1"/>
  <c r="C12" i="1" s="1"/>
  <c r="D12" i="1" s="1"/>
  <c r="E11" i="1"/>
  <c r="F11" i="1" s="1"/>
  <c r="C16" i="1" l="1"/>
  <c r="E12" i="1"/>
  <c r="D13" i="1"/>
  <c r="E13" i="1" l="1"/>
  <c r="F12" i="1"/>
  <c r="F13" i="1" s="1"/>
</calcChain>
</file>

<file path=xl/sharedStrings.xml><?xml version="1.0" encoding="utf-8"?>
<sst xmlns="http://schemas.openxmlformats.org/spreadsheetml/2006/main" count="19" uniqueCount="18">
  <si>
    <t>Vejledning</t>
  </si>
  <si>
    <t xml:space="preserve">Udfyld i de grønne felter til højre: </t>
  </si>
  <si>
    <t>1) Medarbejderens timeantal pr. uge i tidligere job</t>
  </si>
  <si>
    <t>2) Medarbejderens nettoløn (uden pensionsbidrag) i tidligere job</t>
  </si>
  <si>
    <t>3) Timeantal pr. uge i den nuværende/kommende ansættelse</t>
  </si>
  <si>
    <t>Overgangstillæggets størrelse vil fremgå af det blå felt.</t>
  </si>
  <si>
    <t>Bioanalytiker</t>
  </si>
  <si>
    <t>Nettoløn (uden pension)</t>
  </si>
  <si>
    <t>Bruttoløn inkl. eget bidrag (5,16%)</t>
  </si>
  <si>
    <t>Arbejdsgivers pensionsbidrag (10,34%)</t>
  </si>
  <si>
    <t>I alt</t>
  </si>
  <si>
    <t>PLA trin 1 (indtil 2 års praksiserfaring)</t>
  </si>
  <si>
    <t>Overgangstillæg</t>
  </si>
  <si>
    <t>Overgangstillæget (brutto inkl.</t>
  </si>
  <si>
    <t>eget pensionsbidrag) udgør kr.</t>
  </si>
  <si>
    <t>2) Nettoløn (uden pension) i tidligere job</t>
  </si>
  <si>
    <t>1) Antal timer pr. uge i det tidligere job</t>
  </si>
  <si>
    <t>3) Antal timer pr. uge i det nye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</si>
</sst>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1" xfId="0" applyBorder="1"/>
    <xf numFmtId="0" fontId="0" fillId="2" borderId="2" xfId="0" applyFill="1" applyBorder="1"/>
    <xf numFmtId="43" fontId="0" fillId="2" borderId="4" xfId="1" applyFont="1" applyFill="1" applyBorder="1" applyProtection="1"/>
    <xf numFmtId="0" fontId="0" fillId="0" borderId="4" xfId="0" applyBorder="1"/>
    <xf numFmtId="0" fontId="0" fillId="0" borderId="5" xfId="0" applyBorder="1"/>
    <xf numFmtId="0" fontId="0" fillId="2" borderId="6" xfId="0" applyFill="1" applyBorder="1"/>
    <xf numFmtId="0" fontId="3" fillId="0" borderId="0" xfId="0" applyFont="1"/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0" fillId="0" borderId="7" xfId="0" applyBorder="1"/>
    <xf numFmtId="43" fontId="0" fillId="0" borderId="7" xfId="1" applyFont="1" applyBorder="1"/>
    <xf numFmtId="164" fontId="0" fillId="0" borderId="7" xfId="0" applyNumberFormat="1" applyBorder="1"/>
    <xf numFmtId="0" fontId="0" fillId="0" borderId="8" xfId="0" applyBorder="1"/>
    <xf numFmtId="43" fontId="0" fillId="0" borderId="8" xfId="1" applyFont="1" applyBorder="1"/>
    <xf numFmtId="164" fontId="0" fillId="0" borderId="8" xfId="0" applyNumberFormat="1" applyBorder="1"/>
    <xf numFmtId="0" fontId="2" fillId="0" borderId="9" xfId="0" applyFont="1" applyBorder="1"/>
    <xf numFmtId="43" fontId="2" fillId="0" borderId="9" xfId="1" applyFont="1" applyFill="1" applyBorder="1"/>
    <xf numFmtId="43" fontId="2" fillId="0" borderId="9" xfId="1" applyFont="1" applyBorder="1"/>
    <xf numFmtId="164" fontId="2" fillId="0" borderId="9" xfId="0" applyNumberFormat="1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0" fillId="0" borderId="2" xfId="0" applyBorder="1"/>
    <xf numFmtId="43" fontId="2" fillId="3" borderId="6" xfId="1" applyFont="1" applyFill="1" applyBorder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902F1-3544-45E5-967D-263D1741E9E9}">
  <dimension ref="B2:J16"/>
  <sheetViews>
    <sheetView tabSelected="1" workbookViewId="0">
      <selection activeCell="F19" sqref="F19"/>
    </sheetView>
  </sheetViews>
  <sheetFormatPr defaultRowHeight="15" x14ac:dyDescent="0.25"/>
  <cols>
    <col min="2" max="2" width="28.7109375" customWidth="1"/>
    <col min="3" max="3" width="17" customWidth="1"/>
    <col min="4" max="4" width="19.28515625" customWidth="1"/>
    <col min="5" max="5" width="23.28515625" customWidth="1"/>
    <col min="6" max="6" width="11.7109375" customWidth="1"/>
    <col min="9" max="9" width="38.42578125" bestFit="1" customWidth="1"/>
    <col min="10" max="10" width="10.5703125" bestFit="1" customWidth="1"/>
  </cols>
  <sheetData>
    <row r="2" spans="2:10" x14ac:dyDescent="0.25">
      <c r="B2" s="1" t="s">
        <v>0</v>
      </c>
      <c r="C2" s="2"/>
      <c r="D2" s="2"/>
      <c r="E2" s="2"/>
      <c r="F2" s="2"/>
      <c r="G2" s="2"/>
      <c r="I2" s="27" t="s">
        <v>16</v>
      </c>
      <c r="J2" s="4">
        <v>37</v>
      </c>
    </row>
    <row r="3" spans="2:10" x14ac:dyDescent="0.25">
      <c r="B3" s="2" t="s">
        <v>1</v>
      </c>
      <c r="C3" s="2"/>
      <c r="D3" s="2"/>
      <c r="E3" s="2"/>
      <c r="F3" s="2"/>
      <c r="G3" s="2"/>
      <c r="I3" s="28" t="s">
        <v>15</v>
      </c>
      <c r="J3" s="5"/>
    </row>
    <row r="4" spans="2:10" x14ac:dyDescent="0.25">
      <c r="B4" s="2" t="s">
        <v>2</v>
      </c>
      <c r="C4" s="2"/>
      <c r="D4" s="2"/>
      <c r="E4" s="2"/>
      <c r="F4" s="2"/>
      <c r="G4" s="2"/>
      <c r="I4" s="28"/>
      <c r="J4" s="6"/>
    </row>
    <row r="5" spans="2:10" x14ac:dyDescent="0.25">
      <c r="B5" s="2" t="s">
        <v>3</v>
      </c>
      <c r="C5" s="2"/>
      <c r="D5" s="2"/>
      <c r="E5" s="2"/>
      <c r="F5" s="2"/>
      <c r="G5" s="2"/>
      <c r="I5" s="29" t="s">
        <v>17</v>
      </c>
      <c r="J5" s="8"/>
    </row>
    <row r="6" spans="2:10" x14ac:dyDescent="0.25">
      <c r="B6" s="2" t="s">
        <v>4</v>
      </c>
      <c r="C6" s="2"/>
      <c r="D6" s="2"/>
      <c r="E6" s="2"/>
      <c r="F6" s="2"/>
      <c r="G6" s="2"/>
    </row>
    <row r="7" spans="2:10" x14ac:dyDescent="0.25">
      <c r="B7" s="2" t="s">
        <v>5</v>
      </c>
      <c r="C7" s="2"/>
      <c r="D7" s="2"/>
      <c r="E7" s="2"/>
      <c r="F7" s="2"/>
      <c r="G7" s="2"/>
    </row>
    <row r="9" spans="2:10" ht="17.25" x14ac:dyDescent="0.3">
      <c r="B9" s="9" t="s">
        <v>6</v>
      </c>
    </row>
    <row r="10" spans="2:10" ht="39" customHeight="1" x14ac:dyDescent="0.25">
      <c r="B10" s="10"/>
      <c r="C10" s="11" t="s">
        <v>7</v>
      </c>
      <c r="D10" s="11" t="s">
        <v>8</v>
      </c>
      <c r="E10" s="11" t="s">
        <v>9</v>
      </c>
      <c r="F10" s="11" t="s">
        <v>10</v>
      </c>
    </row>
    <row r="11" spans="2:10" x14ac:dyDescent="0.25">
      <c r="B11" s="12" t="s">
        <v>11</v>
      </c>
      <c r="C11" s="13">
        <f>D11*(100-5.16)/100</f>
        <v>0</v>
      </c>
      <c r="D11" s="13">
        <f>36490.91/37*$J$5</f>
        <v>0</v>
      </c>
      <c r="E11" s="13">
        <f>D11*10.34/100</f>
        <v>0</v>
      </c>
      <c r="F11" s="14">
        <f>E11+D11</f>
        <v>0</v>
      </c>
    </row>
    <row r="12" spans="2:10" x14ac:dyDescent="0.25">
      <c r="B12" s="15" t="s">
        <v>12</v>
      </c>
      <c r="C12" s="16">
        <f>IF((C13-C11)&lt;0,0,(C13-C11))</f>
        <v>0</v>
      </c>
      <c r="D12" s="16">
        <f>C12*100/(100-5.16)</f>
        <v>0</v>
      </c>
      <c r="E12" s="16">
        <f>D12*10.34/100</f>
        <v>0</v>
      </c>
      <c r="F12" s="17">
        <f>E12+D12</f>
        <v>0</v>
      </c>
    </row>
    <row r="13" spans="2:10" ht="15.75" thickBot="1" x14ac:dyDescent="0.3">
      <c r="B13" s="18" t="s">
        <v>10</v>
      </c>
      <c r="C13" s="19">
        <f>J3/J2*J5</f>
        <v>0</v>
      </c>
      <c r="D13" s="20">
        <f>D11+D12</f>
        <v>0</v>
      </c>
      <c r="E13" s="20">
        <f>E12+E11</f>
        <v>0</v>
      </c>
      <c r="F13" s="21">
        <f>F12+F11</f>
        <v>0</v>
      </c>
      <c r="I13" s="22"/>
    </row>
    <row r="14" spans="2:10" x14ac:dyDescent="0.25">
      <c r="B14" s="23"/>
      <c r="C14" s="24"/>
      <c r="D14" s="24"/>
      <c r="E14" s="24"/>
      <c r="F14" s="24"/>
    </row>
    <row r="15" spans="2:10" x14ac:dyDescent="0.25">
      <c r="B15" s="3" t="s">
        <v>13</v>
      </c>
      <c r="C15" s="25"/>
      <c r="D15" s="24"/>
      <c r="E15" s="24"/>
      <c r="F15" s="24"/>
    </row>
    <row r="16" spans="2:10" x14ac:dyDescent="0.25">
      <c r="B16" s="7" t="s">
        <v>14</v>
      </c>
      <c r="C16" s="26" t="b">
        <f>IF((40953.79-36109.5)/37*J5&gt;D12,D12)</f>
        <v>0</v>
      </c>
      <c r="D16" s="22" t="str">
        <f>IF(C13&gt;(38840.57/37*J5),"Bioanalytikeren bør indplaceres på løntrin 2"," ")</f>
        <v xml:space="preserve"> </v>
      </c>
      <c r="E16" s="24"/>
      <c r="F16" s="24"/>
    </row>
  </sheetData>
  <protectedRanges>
    <protectedRange sqref="J2:J3 J5:J7" name="Område2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Nørgaard-Madsen</dc:creator>
  <cp:lastModifiedBy>Tine Backhausen</cp:lastModifiedBy>
  <dcterms:created xsi:type="dcterms:W3CDTF">2022-08-03T10:58:03Z</dcterms:created>
  <dcterms:modified xsi:type="dcterms:W3CDTF">2022-11-02T13:47:55Z</dcterms:modified>
</cp:coreProperties>
</file>