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l\Desktop\"/>
    </mc:Choice>
  </mc:AlternateContent>
  <xr:revisionPtr revIDLastSave="0" documentId="8_{AEFD49ED-5BC4-42B5-B74F-67EBF40513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uldtid" sheetId="3" r:id="rId1"/>
    <sheet name="Deltid" sheetId="2" r:id="rId2"/>
    <sheet name="Timeløn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C24" i="3"/>
  <c r="C12" i="1"/>
  <c r="B6" i="3" l="1"/>
  <c r="B7" i="2"/>
  <c r="B10" i="2"/>
  <c r="B5" i="1" s="1"/>
  <c r="B11" i="2"/>
  <c r="B6" i="1" s="1"/>
  <c r="B12" i="2"/>
  <c r="B7" i="1" s="1"/>
  <c r="B9" i="2"/>
  <c r="B4" i="1" s="1"/>
  <c r="C20" i="1" l="1"/>
  <c r="C28" i="3" l="1"/>
  <c r="C26" i="3"/>
  <c r="C27" i="3" s="1"/>
  <c r="C25" i="2" l="1"/>
  <c r="C21" i="2"/>
  <c r="C15" i="1"/>
  <c r="C17" i="2"/>
  <c r="C22" i="3"/>
  <c r="C23" i="3" s="1"/>
  <c r="C20" i="3"/>
  <c r="C18" i="3"/>
  <c r="C19" i="3" s="1"/>
  <c r="B6" i="2" l="1"/>
  <c r="C19" i="1"/>
  <c r="C26" i="2"/>
  <c r="C27" i="2" s="1"/>
  <c r="C28" i="2"/>
  <c r="C20" i="2"/>
  <c r="C23" i="1"/>
  <c r="C21" i="1"/>
  <c r="C22" i="1" s="1"/>
  <c r="C22" i="2"/>
  <c r="C23" i="2" s="1"/>
  <c r="C24" i="2"/>
  <c r="C17" i="1"/>
  <c r="C18" i="1" s="1"/>
  <c r="C13" i="1"/>
  <c r="C14" i="1" s="1"/>
  <c r="C18" i="2"/>
  <c r="C19" i="2" s="1"/>
</calcChain>
</file>

<file path=xl/sharedStrings.xml><?xml version="1.0" encoding="utf-8"?>
<sst xmlns="http://schemas.openxmlformats.org/spreadsheetml/2006/main" count="78" uniqueCount="25">
  <si>
    <t>Grundsats</t>
  </si>
  <si>
    <t>Egetbidrag</t>
  </si>
  <si>
    <t>Nettoløn</t>
  </si>
  <si>
    <t>Arbejdsgiverbidrag</t>
  </si>
  <si>
    <t>Bruttoløn</t>
  </si>
  <si>
    <t>Egetbidrag pension</t>
  </si>
  <si>
    <t>Arbejdsgiverbidrag pension:</t>
  </si>
  <si>
    <t>Indtil 2 års praksiserfaring</t>
  </si>
  <si>
    <t>Efter 2 år praksiserfaring</t>
  </si>
  <si>
    <t>INDTAST ANTAL TIMER PR. UGE</t>
  </si>
  <si>
    <t/>
  </si>
  <si>
    <t>Egetbidrag pension (ledende bioanalytiker):</t>
  </si>
  <si>
    <t>Egetbidrag pension:</t>
  </si>
  <si>
    <t>Arbejdsgiverbidrag pension (ledende bioanalytiker):</t>
  </si>
  <si>
    <t>Interaktiv løntabel til fuldtidsansatte ekskl. tillæg til tjenestedragt</t>
  </si>
  <si>
    <t>Interaktiv løntabel til deltidsansatte ekskl. tillæg til tjenestedragt</t>
  </si>
  <si>
    <t>Interaktiv løntabel til timelønnede ekskl. tillæg til tjenestedragt</t>
  </si>
  <si>
    <t>Nuværende tillæg:</t>
  </si>
  <si>
    <t>Nyt tillæg:</t>
  </si>
  <si>
    <t>Personlige løntillæg reguleres med:</t>
  </si>
  <si>
    <t xml:space="preserve">*Hvis den ansatte ikke arbejder et helt antal timer om ugen, skal antallet af minutter divideres i 60.                                                                                                                                                                   </t>
  </si>
  <si>
    <r>
      <rPr>
        <u/>
        <sz val="10"/>
        <color theme="1"/>
        <rFont val="Calibri"/>
        <family val="2"/>
        <scheme val="minor"/>
      </rPr>
      <t>Eksempel:</t>
    </r>
    <r>
      <rPr>
        <sz val="10"/>
        <color theme="1"/>
        <rFont val="Calibri"/>
        <family val="2"/>
        <scheme val="minor"/>
      </rPr>
      <t xml:space="preserve"> En praksisbioanalytiker arbejder 21 timer og 45 minutter pr. uge: 45/60=0,75. Altså skal der indtastes 21,75.</t>
    </r>
  </si>
  <si>
    <t>Ledende bioanalytiker</t>
  </si>
  <si>
    <t>Eventuelle personlige tillæg skal også reguleres pr. 1. dec. 2021:</t>
  </si>
  <si>
    <t>Løn gældende pr. 1. dec.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</si>
</sst>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-* #,##0.00\ _k_r_._-;\-* #,##0.00\ _k_r_._-;_-* &quot;-&quot;??\ _k_r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2" borderId="0" xfId="0" applyFill="1"/>
    <xf numFmtId="164" fontId="0" fillId="2" borderId="0" xfId="1" applyFont="1" applyFill="1"/>
    <xf numFmtId="164" fontId="0" fillId="0" borderId="0" xfId="1" applyFont="1"/>
    <xf numFmtId="0" fontId="0" fillId="0" borderId="0" xfId="0" applyFill="1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Alignment="1">
      <alignment horizontal="right"/>
    </xf>
    <xf numFmtId="0" fontId="0" fillId="0" borderId="0" xfId="0" quotePrefix="1"/>
    <xf numFmtId="10" fontId="0" fillId="0" borderId="0" xfId="2" applyNumberFormat="1" applyFont="1"/>
    <xf numFmtId="10" fontId="0" fillId="0" borderId="0" xfId="0" applyNumberFormat="1"/>
    <xf numFmtId="0" fontId="5" fillId="0" borderId="0" xfId="0" applyFont="1"/>
    <xf numFmtId="164" fontId="5" fillId="0" borderId="2" xfId="1" applyFont="1" applyBorder="1"/>
    <xf numFmtId="164" fontId="4" fillId="0" borderId="2" xfId="1" applyFont="1" applyBorder="1"/>
    <xf numFmtId="10" fontId="5" fillId="0" borderId="0" xfId="2" applyNumberFormat="1" applyFont="1"/>
    <xf numFmtId="165" fontId="0" fillId="0" borderId="0" xfId="0" applyNumberFormat="1" applyFill="1"/>
    <xf numFmtId="0" fontId="6" fillId="0" borderId="0" xfId="0" applyFont="1" applyAlignment="1">
      <alignment horizontal="left" vertical="top" wrapText="1"/>
    </xf>
  </cellXfs>
  <cellStyles count="3">
    <cellStyle name="Komma" xfId="1" builtinId="3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8"/>
  <sheetViews>
    <sheetView tabSelected="1" workbookViewId="0">
      <selection activeCell="C21" sqref="C21"/>
    </sheetView>
  </sheetViews>
  <sheetFormatPr defaultRowHeight="15" x14ac:dyDescent="0.25"/>
  <cols>
    <col min="1" max="1" width="48.7109375" bestFit="1" customWidth="1"/>
    <col min="2" max="2" width="18.28515625" bestFit="1" customWidth="1"/>
    <col min="3" max="3" width="15.28515625" customWidth="1"/>
    <col min="4" max="4" width="9.7109375" bestFit="1" customWidth="1"/>
    <col min="6" max="6" width="13.42578125" bestFit="1" customWidth="1"/>
  </cols>
  <sheetData>
    <row r="1" spans="1:22" x14ac:dyDescent="0.25">
      <c r="A1" s="6" t="s">
        <v>14</v>
      </c>
    </row>
    <row r="2" spans="1:22" x14ac:dyDescent="0.25">
      <c r="A2" s="7" t="s">
        <v>24</v>
      </c>
    </row>
    <row r="4" spans="1:22" ht="15.75" thickBot="1" x14ac:dyDescent="0.3">
      <c r="A4" s="12" t="s">
        <v>23</v>
      </c>
      <c r="B4" s="12"/>
    </row>
    <row r="5" spans="1:22" ht="15.75" thickBot="1" x14ac:dyDescent="0.3">
      <c r="A5" s="12" t="s">
        <v>17</v>
      </c>
      <c r="B5" s="13"/>
    </row>
    <row r="6" spans="1:22" ht="15.75" thickBot="1" x14ac:dyDescent="0.3">
      <c r="A6" s="12" t="s">
        <v>18</v>
      </c>
      <c r="B6" s="14">
        <f>+B5*B7+B5</f>
        <v>0</v>
      </c>
    </row>
    <row r="7" spans="1:22" x14ac:dyDescent="0.25">
      <c r="A7" s="12" t="s">
        <v>19</v>
      </c>
      <c r="B7" s="15">
        <v>3.2500000000000001E-2</v>
      </c>
    </row>
    <row r="9" spans="1:22" x14ac:dyDescent="0.25">
      <c r="A9" t="s">
        <v>12</v>
      </c>
      <c r="B9" s="10">
        <v>5.16E-2</v>
      </c>
    </row>
    <row r="10" spans="1:22" x14ac:dyDescent="0.25">
      <c r="A10" t="s">
        <v>6</v>
      </c>
      <c r="B10" s="10">
        <v>0.10340000000000001</v>
      </c>
    </row>
    <row r="11" spans="1:22" x14ac:dyDescent="0.25">
      <c r="A11" t="s">
        <v>11</v>
      </c>
      <c r="B11" s="11">
        <v>0.06</v>
      </c>
    </row>
    <row r="12" spans="1:22" x14ac:dyDescent="0.25">
      <c r="A12" t="s">
        <v>13</v>
      </c>
      <c r="B12" s="11">
        <v>0.12</v>
      </c>
    </row>
    <row r="15" spans="1:22" x14ac:dyDescent="0.25">
      <c r="C15" s="8" t="s">
        <v>0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x14ac:dyDescent="0.25"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x14ac:dyDescent="0.25">
      <c r="A17" s="1" t="s">
        <v>7</v>
      </c>
      <c r="B17" s="1" t="s">
        <v>4</v>
      </c>
      <c r="C17" s="2">
        <v>35507.674999999996</v>
      </c>
      <c r="E17" s="4"/>
      <c r="F17" s="16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x14ac:dyDescent="0.25">
      <c r="B18" t="s">
        <v>1</v>
      </c>
      <c r="C18" s="3">
        <f>C17*B9</f>
        <v>1832.1960299999998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x14ac:dyDescent="0.25">
      <c r="B19" t="s">
        <v>2</v>
      </c>
      <c r="C19" s="3">
        <f>C17-C18</f>
        <v>33675.478969999996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x14ac:dyDescent="0.25">
      <c r="B20" t="s">
        <v>3</v>
      </c>
      <c r="C20" s="3">
        <f>C17*B10</f>
        <v>3671.4935949999999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x14ac:dyDescent="0.25">
      <c r="A21" s="1" t="s">
        <v>8</v>
      </c>
      <c r="B21" s="1" t="s">
        <v>4</v>
      </c>
      <c r="C21" s="2">
        <v>40271.227325</v>
      </c>
      <c r="E21" s="4"/>
      <c r="F21" s="16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x14ac:dyDescent="0.25">
      <c r="B22" t="s">
        <v>1</v>
      </c>
      <c r="C22" s="3">
        <f>C21*B9</f>
        <v>2077.9953299700001</v>
      </c>
    </row>
    <row r="23" spans="1:22" x14ac:dyDescent="0.25">
      <c r="B23" t="s">
        <v>2</v>
      </c>
      <c r="C23" s="3">
        <f>C21-C22</f>
        <v>38193.231995030001</v>
      </c>
    </row>
    <row r="24" spans="1:22" x14ac:dyDescent="0.25">
      <c r="B24" t="s">
        <v>3</v>
      </c>
      <c r="C24" s="3">
        <f>C21*B10</f>
        <v>4164.0449054050005</v>
      </c>
    </row>
    <row r="25" spans="1:22" x14ac:dyDescent="0.25">
      <c r="A25" s="1" t="s">
        <v>22</v>
      </c>
      <c r="B25" s="1" t="s">
        <v>4</v>
      </c>
      <c r="C25" s="2">
        <v>47751.545274999997</v>
      </c>
      <c r="F25" s="16"/>
    </row>
    <row r="26" spans="1:22" x14ac:dyDescent="0.25">
      <c r="B26" t="s">
        <v>1</v>
      </c>
      <c r="C26" s="3">
        <f>C25*B11</f>
        <v>2865.0927164999998</v>
      </c>
    </row>
    <row r="27" spans="1:22" x14ac:dyDescent="0.25">
      <c r="B27" t="s">
        <v>2</v>
      </c>
      <c r="C27" s="3">
        <f>C25-C26</f>
        <v>44886.452558499994</v>
      </c>
    </row>
    <row r="28" spans="1:22" x14ac:dyDescent="0.25">
      <c r="B28" t="s">
        <v>3</v>
      </c>
      <c r="C28" s="3">
        <f>C25*B12</f>
        <v>5730.1854329999996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"/>
  <sheetViews>
    <sheetView workbookViewId="0">
      <selection activeCell="H9" sqref="H9"/>
    </sheetView>
  </sheetViews>
  <sheetFormatPr defaultRowHeight="15" x14ac:dyDescent="0.25"/>
  <cols>
    <col min="1" max="1" width="48.7109375" bestFit="1" customWidth="1"/>
    <col min="2" max="2" width="18.28515625" bestFit="1" customWidth="1"/>
    <col min="3" max="3" width="14.28515625" customWidth="1"/>
    <col min="4" max="4" width="10" bestFit="1" customWidth="1"/>
    <col min="7" max="7" width="28.5703125" bestFit="1" customWidth="1"/>
  </cols>
  <sheetData>
    <row r="1" spans="1:8" x14ac:dyDescent="0.25">
      <c r="A1" s="6" t="s">
        <v>15</v>
      </c>
    </row>
    <row r="2" spans="1:8" x14ac:dyDescent="0.25">
      <c r="A2" s="7" t="s">
        <v>24</v>
      </c>
    </row>
    <row r="4" spans="1:8" ht="15.75" thickBot="1" x14ac:dyDescent="0.3">
      <c r="A4" s="12" t="s">
        <v>23</v>
      </c>
      <c r="B4" s="12"/>
    </row>
    <row r="5" spans="1:8" ht="15.75" thickBot="1" x14ac:dyDescent="0.3">
      <c r="A5" s="12" t="s">
        <v>17</v>
      </c>
      <c r="B5" s="13"/>
    </row>
    <row r="6" spans="1:8" ht="15.75" thickBot="1" x14ac:dyDescent="0.3">
      <c r="A6" s="12" t="s">
        <v>18</v>
      </c>
      <c r="B6" s="14">
        <f>+B5*B7+B5</f>
        <v>0</v>
      </c>
    </row>
    <row r="7" spans="1:8" x14ac:dyDescent="0.25">
      <c r="A7" s="12" t="s">
        <v>19</v>
      </c>
      <c r="B7" s="15">
        <f>+Fuldtid!B7</f>
        <v>3.2500000000000001E-2</v>
      </c>
    </row>
    <row r="8" spans="1:8" ht="15.75" thickBot="1" x14ac:dyDescent="0.3"/>
    <row r="9" spans="1:8" ht="15.75" thickBot="1" x14ac:dyDescent="0.3">
      <c r="A9" t="s">
        <v>5</v>
      </c>
      <c r="B9" s="10">
        <f>+Fuldtid!B9</f>
        <v>5.16E-2</v>
      </c>
      <c r="G9" t="s">
        <v>9</v>
      </c>
      <c r="H9" s="5">
        <v>32</v>
      </c>
    </row>
    <row r="10" spans="1:8" x14ac:dyDescent="0.25">
      <c r="A10" t="s">
        <v>6</v>
      </c>
      <c r="B10" s="10">
        <f>+Fuldtid!B10</f>
        <v>0.10340000000000001</v>
      </c>
    </row>
    <row r="11" spans="1:8" x14ac:dyDescent="0.25">
      <c r="A11" t="s">
        <v>11</v>
      </c>
      <c r="B11" s="10">
        <f>+Fuldtid!B11</f>
        <v>0.06</v>
      </c>
      <c r="G11" s="17" t="s">
        <v>20</v>
      </c>
    </row>
    <row r="12" spans="1:8" x14ac:dyDescent="0.25">
      <c r="A12" t="s">
        <v>13</v>
      </c>
      <c r="B12" s="10">
        <f>+Fuldtid!B12</f>
        <v>0.12</v>
      </c>
      <c r="G12" s="17"/>
    </row>
    <row r="13" spans="1:8" x14ac:dyDescent="0.25">
      <c r="G13" s="17"/>
    </row>
    <row r="15" spans="1:8" x14ac:dyDescent="0.25">
      <c r="C15" s="8" t="s">
        <v>0</v>
      </c>
      <c r="G15" s="17" t="s">
        <v>21</v>
      </c>
    </row>
    <row r="16" spans="1:8" x14ac:dyDescent="0.25">
      <c r="G16" s="17"/>
    </row>
    <row r="17" spans="1:7" x14ac:dyDescent="0.25">
      <c r="A17" s="1" t="s">
        <v>7</v>
      </c>
      <c r="B17" s="1" t="s">
        <v>4</v>
      </c>
      <c r="C17" s="2">
        <f>(Fuldtid!C17/37*Deltid!H9)</f>
        <v>30709.340540540536</v>
      </c>
      <c r="G17" s="17"/>
    </row>
    <row r="18" spans="1:7" x14ac:dyDescent="0.25">
      <c r="B18" t="s">
        <v>1</v>
      </c>
      <c r="C18" s="3">
        <f>C17*B9</f>
        <v>1584.6019718918917</v>
      </c>
      <c r="G18" s="17"/>
    </row>
    <row r="19" spans="1:7" x14ac:dyDescent="0.25">
      <c r="B19" t="s">
        <v>2</v>
      </c>
      <c r="C19" s="3">
        <f>C17-C18</f>
        <v>29124.738568648645</v>
      </c>
    </row>
    <row r="20" spans="1:7" x14ac:dyDescent="0.25">
      <c r="B20" t="s">
        <v>3</v>
      </c>
      <c r="C20" s="3">
        <f>C17*B10</f>
        <v>3175.3458118918916</v>
      </c>
    </row>
    <row r="21" spans="1:7" x14ac:dyDescent="0.25">
      <c r="A21" s="1" t="s">
        <v>8</v>
      </c>
      <c r="B21" s="1" t="s">
        <v>4</v>
      </c>
      <c r="C21" s="2">
        <f>(Fuldtid!C21/37*Deltid!H9)</f>
        <v>34829.16957837838</v>
      </c>
    </row>
    <row r="22" spans="1:7" x14ac:dyDescent="0.25">
      <c r="B22" t="s">
        <v>1</v>
      </c>
      <c r="C22" s="3">
        <f>C21*B9</f>
        <v>1797.1851502443244</v>
      </c>
    </row>
    <row r="23" spans="1:7" x14ac:dyDescent="0.25">
      <c r="B23" t="s">
        <v>2</v>
      </c>
      <c r="C23" s="3">
        <f>C21-C22</f>
        <v>33031.984428134056</v>
      </c>
    </row>
    <row r="24" spans="1:7" x14ac:dyDescent="0.25">
      <c r="B24" t="s">
        <v>3</v>
      </c>
      <c r="C24" s="3">
        <f>C21*B10</f>
        <v>3601.3361344043246</v>
      </c>
    </row>
    <row r="25" spans="1:7" x14ac:dyDescent="0.25">
      <c r="A25" s="1" t="s">
        <v>22</v>
      </c>
      <c r="B25" s="1" t="s">
        <v>4</v>
      </c>
      <c r="C25" s="2">
        <f>Fuldtid!C25/37*Deltid!H9</f>
        <v>41298.63375135135</v>
      </c>
    </row>
    <row r="26" spans="1:7" x14ac:dyDescent="0.25">
      <c r="B26" t="s">
        <v>1</v>
      </c>
      <c r="C26" s="3">
        <f>C25*B11</f>
        <v>2477.9180250810809</v>
      </c>
    </row>
    <row r="27" spans="1:7" x14ac:dyDescent="0.25">
      <c r="B27" t="s">
        <v>2</v>
      </c>
      <c r="C27" s="3">
        <f>C25-C26</f>
        <v>38820.715726270268</v>
      </c>
    </row>
    <row r="28" spans="1:7" x14ac:dyDescent="0.25">
      <c r="B28" t="s">
        <v>3</v>
      </c>
      <c r="C28" s="3">
        <f>C25*B12</f>
        <v>4955.8360501621619</v>
      </c>
    </row>
  </sheetData>
  <mergeCells count="2">
    <mergeCell ref="G11:G13"/>
    <mergeCell ref="G15:G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3"/>
  <sheetViews>
    <sheetView workbookViewId="0">
      <selection activeCell="C5" sqref="C5"/>
    </sheetView>
  </sheetViews>
  <sheetFormatPr defaultRowHeight="15" x14ac:dyDescent="0.25"/>
  <cols>
    <col min="1" max="1" width="48.7109375" bestFit="1" customWidth="1"/>
    <col min="2" max="3" width="18.28515625" bestFit="1" customWidth="1"/>
    <col min="4" max="4" width="10" bestFit="1" customWidth="1"/>
  </cols>
  <sheetData>
    <row r="1" spans="1:3" x14ac:dyDescent="0.25">
      <c r="A1" s="6" t="s">
        <v>16</v>
      </c>
    </row>
    <row r="2" spans="1:3" x14ac:dyDescent="0.25">
      <c r="A2" s="7" t="s">
        <v>24</v>
      </c>
    </row>
    <row r="3" spans="1:3" x14ac:dyDescent="0.25">
      <c r="A3" s="9" t="s">
        <v>10</v>
      </c>
    </row>
    <row r="4" spans="1:3" x14ac:dyDescent="0.25">
      <c r="A4" t="s">
        <v>5</v>
      </c>
      <c r="B4" s="10">
        <f>+Deltid!B9</f>
        <v>5.16E-2</v>
      </c>
    </row>
    <row r="5" spans="1:3" x14ac:dyDescent="0.25">
      <c r="A5" t="s">
        <v>6</v>
      </c>
      <c r="B5" s="10">
        <f>+Deltid!B10</f>
        <v>0.10340000000000001</v>
      </c>
    </row>
    <row r="6" spans="1:3" x14ac:dyDescent="0.25">
      <c r="A6" t="s">
        <v>11</v>
      </c>
      <c r="B6" s="10">
        <f>+Deltid!B11</f>
        <v>0.06</v>
      </c>
    </row>
    <row r="7" spans="1:3" x14ac:dyDescent="0.25">
      <c r="A7" t="s">
        <v>13</v>
      </c>
      <c r="B7" s="10">
        <f>+Deltid!B12</f>
        <v>0.12</v>
      </c>
    </row>
    <row r="10" spans="1:3" x14ac:dyDescent="0.25">
      <c r="C10" s="8" t="s">
        <v>0</v>
      </c>
    </row>
    <row r="12" spans="1:3" x14ac:dyDescent="0.25">
      <c r="A12" s="1" t="s">
        <v>7</v>
      </c>
      <c r="B12" s="1" t="s">
        <v>4</v>
      </c>
      <c r="C12" s="2">
        <f>Fuldtid!C17/(160+1/3)</f>
        <v>221.4615904365904</v>
      </c>
    </row>
    <row r="13" spans="1:3" x14ac:dyDescent="0.25">
      <c r="B13" t="s">
        <v>1</v>
      </c>
      <c r="C13" s="3">
        <f>C12*B4</f>
        <v>11.427418066528064</v>
      </c>
    </row>
    <row r="14" spans="1:3" x14ac:dyDescent="0.25">
      <c r="B14" t="s">
        <v>2</v>
      </c>
      <c r="C14" s="3">
        <f>C12-C13</f>
        <v>210.03417237006232</v>
      </c>
    </row>
    <row r="15" spans="1:3" x14ac:dyDescent="0.25">
      <c r="B15" t="s">
        <v>3</v>
      </c>
      <c r="C15" s="3">
        <f>C12*B5</f>
        <v>22.899128451143447</v>
      </c>
    </row>
    <row r="16" spans="1:3" x14ac:dyDescent="0.25">
      <c r="A16" s="1" t="s">
        <v>8</v>
      </c>
      <c r="B16" s="1" t="s">
        <v>4</v>
      </c>
      <c r="C16" s="2">
        <f>Fuldtid!C21/(160+1/3)</f>
        <v>251.17189599792098</v>
      </c>
    </row>
    <row r="17" spans="1:3" x14ac:dyDescent="0.25">
      <c r="B17" t="s">
        <v>1</v>
      </c>
      <c r="C17" s="3">
        <f>C16*B4</f>
        <v>12.960469833492724</v>
      </c>
    </row>
    <row r="18" spans="1:3" x14ac:dyDescent="0.25">
      <c r="B18" t="s">
        <v>2</v>
      </c>
      <c r="C18" s="3">
        <f>C16-C17</f>
        <v>238.21142616442825</v>
      </c>
    </row>
    <row r="19" spans="1:3" x14ac:dyDescent="0.25">
      <c r="B19" t="s">
        <v>3</v>
      </c>
      <c r="C19" s="3">
        <f>C16*B5</f>
        <v>25.97117404618503</v>
      </c>
    </row>
    <row r="20" spans="1:3" x14ac:dyDescent="0.25">
      <c r="A20" s="1" t="s">
        <v>22</v>
      </c>
      <c r="B20" s="1" t="s">
        <v>4</v>
      </c>
      <c r="C20" s="2">
        <f>Fuldtid!C25/(160+1/3)</f>
        <v>297.82668570686064</v>
      </c>
    </row>
    <row r="21" spans="1:3" x14ac:dyDescent="0.25">
      <c r="B21" t="s">
        <v>1</v>
      </c>
      <c r="C21" s="3">
        <f>C20*B6</f>
        <v>17.869601142411639</v>
      </c>
    </row>
    <row r="22" spans="1:3" x14ac:dyDescent="0.25">
      <c r="B22" t="s">
        <v>2</v>
      </c>
      <c r="C22" s="3">
        <f>C20-C21</f>
        <v>279.95708456444902</v>
      </c>
    </row>
    <row r="23" spans="1:3" x14ac:dyDescent="0.25">
      <c r="B23" t="s">
        <v>3</v>
      </c>
      <c r="C23" s="3">
        <f>C20*B7</f>
        <v>35.739202284823278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Fuldtid</vt:lpstr>
      <vt:lpstr>Deltid</vt:lpstr>
      <vt:lpstr>Timeløn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Josephine Haumann</dc:creator>
  <cp:lastModifiedBy>Helle Lindholm</cp:lastModifiedBy>
  <cp:lastPrinted>2019-01-29T11:05:13Z</cp:lastPrinted>
  <dcterms:created xsi:type="dcterms:W3CDTF">2017-10-25T08:33:19Z</dcterms:created>
  <dcterms:modified xsi:type="dcterms:W3CDTF">2022-08-08T13:23:06Z</dcterms:modified>
</cp:coreProperties>
</file>