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\Desktop\"/>
    </mc:Choice>
  </mc:AlternateContent>
  <xr:revisionPtr revIDLastSave="0" documentId="8_{4B58B91B-548E-41B3-8AD3-AFB4F2CFD93D}" xr6:coauthVersionLast="47" xr6:coauthVersionMax="47" xr10:uidLastSave="{00000000-0000-0000-0000-000000000000}"/>
  <bookViews>
    <workbookView xWindow="-120" yWindow="-120" windowWidth="29040" windowHeight="15840" firstSheet="4" activeTab="4" xr2:uid="{0E49E7F0-9336-4409-91BB-AEE8F3B00BDC}"/>
  </bookViews>
  <sheets>
    <sheet name="Løntabel oktober 2017" sheetId="1" state="hidden" r:id="rId1"/>
    <sheet name="Løntabel oktober 2018" sheetId="2" state="hidden" r:id="rId2"/>
    <sheet name="Løntabel oktober 2019" sheetId="3" state="hidden" r:id="rId3"/>
    <sheet name="Løntabel oktober 2020" sheetId="4" state="hidden" r:id="rId4"/>
    <sheet name="Løntabel oktober 2021" sheetId="5" r:id="rId5"/>
  </sheets>
  <definedNames>
    <definedName name="Kommune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5" l="1"/>
  <c r="C38" i="5"/>
  <c r="C39" i="5" s="1"/>
  <c r="C32" i="5"/>
  <c r="C42" i="5"/>
  <c r="C16" i="4" l="1"/>
  <c r="D7" i="4" s="1"/>
  <c r="E64" i="4"/>
  <c r="C40" i="5" l="1"/>
  <c r="E40" i="5" l="1"/>
  <c r="D40" i="5"/>
  <c r="F38" i="5"/>
  <c r="F39" i="5" s="1"/>
  <c r="E38" i="5"/>
  <c r="E39" i="5" s="1"/>
  <c r="D38" i="5"/>
  <c r="D39" i="5" s="1"/>
  <c r="G40" i="5"/>
  <c r="F40" i="5"/>
  <c r="G61" i="5"/>
  <c r="F61" i="5"/>
  <c r="E61" i="5"/>
  <c r="D61" i="5"/>
  <c r="C61" i="5"/>
  <c r="G55" i="5"/>
  <c r="F55" i="5"/>
  <c r="E55" i="5"/>
  <c r="D55" i="5"/>
  <c r="C55" i="5"/>
  <c r="G50" i="5"/>
  <c r="F50" i="5"/>
  <c r="E50" i="5"/>
  <c r="D50" i="5"/>
  <c r="C50" i="5"/>
  <c r="G46" i="5"/>
  <c r="F46" i="5"/>
  <c r="E46" i="5"/>
  <c r="D46" i="5"/>
  <c r="C46" i="5"/>
  <c r="G42" i="5"/>
  <c r="F42" i="5"/>
  <c r="E42" i="5"/>
  <c r="D42" i="5"/>
  <c r="G32" i="5"/>
  <c r="F32" i="5"/>
  <c r="E32" i="5"/>
  <c r="D32" i="5"/>
  <c r="G27" i="5"/>
  <c r="F27" i="5"/>
  <c r="E27" i="5"/>
  <c r="D27" i="5"/>
  <c r="C27" i="5"/>
  <c r="G22" i="5"/>
  <c r="F22" i="5"/>
  <c r="E22" i="5"/>
  <c r="D22" i="5"/>
  <c r="C22" i="5"/>
  <c r="G16" i="5"/>
  <c r="D16" i="5"/>
  <c r="E16" i="5"/>
  <c r="F16" i="5"/>
  <c r="D64" i="4"/>
  <c r="D63" i="3"/>
  <c r="E63" i="3" s="1"/>
  <c r="D63" i="2"/>
  <c r="E63" i="2" s="1"/>
  <c r="G38" i="5" l="1"/>
  <c r="G39" i="5" s="1"/>
  <c r="C55" i="3"/>
  <c r="D40" i="2"/>
  <c r="G21" i="3"/>
  <c r="G24" i="3" s="1"/>
  <c r="E56" i="4"/>
  <c r="E49" i="2"/>
  <c r="D36" i="3"/>
  <c r="D39" i="3" s="1"/>
  <c r="C21" i="2"/>
  <c r="C44" i="3"/>
  <c r="C47" i="3" s="1"/>
  <c r="E31" i="2"/>
  <c r="D7" i="2"/>
  <c r="D6" i="2" s="1"/>
  <c r="D55" i="3"/>
  <c r="D58" i="3" s="1"/>
  <c r="D22" i="4"/>
  <c r="C32" i="4"/>
  <c r="D41" i="4"/>
  <c r="F50" i="4"/>
  <c r="G21" i="2"/>
  <c r="G40" i="2"/>
  <c r="G15" i="3"/>
  <c r="G18" i="3" s="1"/>
  <c r="E36" i="3"/>
  <c r="E37" i="3" s="1"/>
  <c r="E38" i="3" s="1"/>
  <c r="F44" i="3"/>
  <c r="F47" i="3" s="1"/>
  <c r="E22" i="4"/>
  <c r="F32" i="4"/>
  <c r="G50" i="4"/>
  <c r="G15" i="2"/>
  <c r="C26" i="2"/>
  <c r="F44" i="2"/>
  <c r="E55" i="2"/>
  <c r="C21" i="3"/>
  <c r="C24" i="3" s="1"/>
  <c r="C40" i="3"/>
  <c r="C43" i="3" s="1"/>
  <c r="E49" i="3"/>
  <c r="E50" i="3" s="1"/>
  <c r="E51" i="3" s="1"/>
  <c r="C27" i="4"/>
  <c r="D45" i="4"/>
  <c r="F15" i="2"/>
  <c r="F26" i="2"/>
  <c r="C40" i="2"/>
  <c r="G44" i="2"/>
  <c r="D21" i="3"/>
  <c r="D24" i="3" s="1"/>
  <c r="E31" i="3"/>
  <c r="E32" i="3" s="1"/>
  <c r="E33" i="3" s="1"/>
  <c r="G40" i="3"/>
  <c r="G43" i="3" s="1"/>
  <c r="F49" i="3"/>
  <c r="F50" i="3" s="1"/>
  <c r="F16" i="4"/>
  <c r="G27" i="4"/>
  <c r="F37" i="4"/>
  <c r="G45" i="4"/>
  <c r="F31" i="2"/>
  <c r="D55" i="2"/>
  <c r="F26" i="3"/>
  <c r="F29" i="3" s="1"/>
  <c r="C15" i="3"/>
  <c r="C18" i="3" s="1"/>
  <c r="C45" i="4"/>
  <c r="D36" i="2"/>
  <c r="G26" i="3"/>
  <c r="G29" i="3" s="1"/>
  <c r="E37" i="4"/>
  <c r="D56" i="4"/>
  <c r="E50" i="4"/>
  <c r="F45" i="4"/>
  <c r="G41" i="4"/>
  <c r="C41" i="4"/>
  <c r="D37" i="4"/>
  <c r="E32" i="4"/>
  <c r="F27" i="4"/>
  <c r="G22" i="4"/>
  <c r="C22" i="4"/>
  <c r="G16" i="4"/>
  <c r="G55" i="3"/>
  <c r="G58" i="3" s="1"/>
  <c r="C58" i="3"/>
  <c r="D49" i="3"/>
  <c r="E44" i="3"/>
  <c r="E45" i="3" s="1"/>
  <c r="E46" i="3" s="1"/>
  <c r="F40" i="3"/>
  <c r="G36" i="3"/>
  <c r="G39" i="3" s="1"/>
  <c r="C36" i="3"/>
  <c r="C39" i="3" s="1"/>
  <c r="D31" i="3"/>
  <c r="E26" i="3"/>
  <c r="E27" i="3" s="1"/>
  <c r="E28" i="3" s="1"/>
  <c r="F21" i="3"/>
  <c r="D15" i="3"/>
  <c r="D18" i="3" s="1"/>
  <c r="G55" i="2"/>
  <c r="C55" i="2"/>
  <c r="D49" i="2"/>
  <c r="E44" i="2"/>
  <c r="F40" i="2"/>
  <c r="G36" i="2"/>
  <c r="C36" i="2"/>
  <c r="D31" i="2"/>
  <c r="E26" i="2"/>
  <c r="F21" i="2"/>
  <c r="D15" i="2"/>
  <c r="C15" i="2"/>
  <c r="C56" i="4"/>
  <c r="D50" i="4"/>
  <c r="E45" i="4"/>
  <c r="F41" i="4"/>
  <c r="G37" i="4"/>
  <c r="C37" i="4"/>
  <c r="D32" i="4"/>
  <c r="E27" i="4"/>
  <c r="F22" i="4"/>
  <c r="D16" i="4"/>
  <c r="F55" i="3"/>
  <c r="F56" i="3" s="1"/>
  <c r="G49" i="3"/>
  <c r="G52" i="3" s="1"/>
  <c r="C49" i="3"/>
  <c r="C52" i="3" s="1"/>
  <c r="D44" i="3"/>
  <c r="E40" i="3"/>
  <c r="E41" i="3" s="1"/>
  <c r="E42" i="3" s="1"/>
  <c r="F36" i="3"/>
  <c r="F37" i="3" s="1"/>
  <c r="G31" i="3"/>
  <c r="G34" i="3" s="1"/>
  <c r="C31" i="3"/>
  <c r="C34" i="3" s="1"/>
  <c r="D26" i="3"/>
  <c r="D29" i="3" s="1"/>
  <c r="E21" i="3"/>
  <c r="E22" i="3" s="1"/>
  <c r="E23" i="3" s="1"/>
  <c r="E15" i="3"/>
  <c r="E16" i="3" s="1"/>
  <c r="E17" i="3" s="1"/>
  <c r="F55" i="2"/>
  <c r="G49" i="2"/>
  <c r="C49" i="2"/>
  <c r="D44" i="2"/>
  <c r="E40" i="2"/>
  <c r="F36" i="2"/>
  <c r="G31" i="2"/>
  <c r="C31" i="2"/>
  <c r="D26" i="2"/>
  <c r="E21" i="2"/>
  <c r="E15" i="2"/>
  <c r="G56" i="4"/>
  <c r="D21" i="2"/>
  <c r="G26" i="2"/>
  <c r="E36" i="2"/>
  <c r="C44" i="2"/>
  <c r="F49" i="2"/>
  <c r="F15" i="3"/>
  <c r="F16" i="3" s="1"/>
  <c r="C26" i="3"/>
  <c r="C29" i="3" s="1"/>
  <c r="F31" i="3"/>
  <c r="F32" i="3" s="1"/>
  <c r="D40" i="3"/>
  <c r="D43" i="3" s="1"/>
  <c r="G44" i="3"/>
  <c r="G47" i="3" s="1"/>
  <c r="E55" i="3"/>
  <c r="E56" i="3" s="1"/>
  <c r="E57" i="3" s="1"/>
  <c r="E16" i="4"/>
  <c r="D27" i="4"/>
  <c r="G32" i="4"/>
  <c r="E41" i="4"/>
  <c r="C50" i="4"/>
  <c r="F56" i="4"/>
  <c r="D27" i="3"/>
  <c r="D28" i="3" s="1"/>
  <c r="G22" i="3"/>
  <c r="G23" i="3" s="1"/>
  <c r="C51" i="5" l="1"/>
  <c r="C52" i="5" s="1"/>
  <c r="C53" i="5"/>
  <c r="E23" i="5"/>
  <c r="E24" i="5" s="1"/>
  <c r="E25" i="5"/>
  <c r="G25" i="5"/>
  <c r="G23" i="5"/>
  <c r="G24" i="5" s="1"/>
  <c r="C62" i="5"/>
  <c r="C63" i="5" s="1"/>
  <c r="C64" i="5"/>
  <c r="G45" i="5"/>
  <c r="G43" i="5"/>
  <c r="G44" i="5" s="1"/>
  <c r="F23" i="5"/>
  <c r="F24" i="5" s="1"/>
  <c r="F25" i="5"/>
  <c r="E43" i="5"/>
  <c r="E44" i="5" s="1"/>
  <c r="E45" i="5"/>
  <c r="G58" i="5"/>
  <c r="G56" i="5"/>
  <c r="G57" i="5" s="1"/>
  <c r="C35" i="5"/>
  <c r="C33" i="5"/>
  <c r="E30" i="5"/>
  <c r="E28" i="5"/>
  <c r="E29" i="5" s="1"/>
  <c r="D19" i="5"/>
  <c r="D17" i="5"/>
  <c r="D18" i="5" s="1"/>
  <c r="C49" i="5"/>
  <c r="C47" i="5"/>
  <c r="C48" i="5" s="1"/>
  <c r="F33" i="5"/>
  <c r="F34" i="5" s="1"/>
  <c r="F35" i="5"/>
  <c r="E51" i="5"/>
  <c r="E52" i="5" s="1"/>
  <c r="E53" i="5"/>
  <c r="F19" i="5"/>
  <c r="F17" i="5"/>
  <c r="F18" i="5" s="1"/>
  <c r="E33" i="5"/>
  <c r="E34" i="5" s="1"/>
  <c r="E35" i="5"/>
  <c r="E64" i="5"/>
  <c r="E62" i="5"/>
  <c r="E63" i="5" s="1"/>
  <c r="E47" i="5"/>
  <c r="E48" i="5"/>
  <c r="E49" i="5"/>
  <c r="D45" i="5"/>
  <c r="D43" i="5"/>
  <c r="D44" i="5" s="1"/>
  <c r="G64" i="5"/>
  <c r="G62" i="5"/>
  <c r="G63" i="5"/>
  <c r="C30" i="5"/>
  <c r="C28" i="5"/>
  <c r="C29" i="5" s="1"/>
  <c r="C25" i="5"/>
  <c r="C23" i="5"/>
  <c r="C24" i="5" s="1"/>
  <c r="F45" i="5"/>
  <c r="F43" i="5"/>
  <c r="F44" i="5" s="1"/>
  <c r="D6" i="5"/>
  <c r="C17" i="5"/>
  <c r="C18" i="5" s="1"/>
  <c r="C19" i="5"/>
  <c r="E56" i="5"/>
  <c r="E57" i="5" s="1"/>
  <c r="E58" i="5"/>
  <c r="D51" i="5"/>
  <c r="D52" i="5" s="1"/>
  <c r="D53" i="5"/>
  <c r="D35" i="5"/>
  <c r="D33" i="5"/>
  <c r="D34" i="5" s="1"/>
  <c r="C43" i="5"/>
  <c r="C44" i="5" s="1"/>
  <c r="C45" i="5"/>
  <c r="G53" i="5"/>
  <c r="G51" i="5"/>
  <c r="G52" i="5" s="1"/>
  <c r="F53" i="5"/>
  <c r="F51" i="5"/>
  <c r="F52" i="5" s="1"/>
  <c r="D30" i="5"/>
  <c r="D28" i="5"/>
  <c r="D29" i="5" s="1"/>
  <c r="F28" i="5"/>
  <c r="F29" i="5" s="1"/>
  <c r="F30" i="5"/>
  <c r="F58" i="5"/>
  <c r="F56" i="5"/>
  <c r="F57" i="5" s="1"/>
  <c r="D62" i="5"/>
  <c r="D63" i="5" s="1"/>
  <c r="D64" i="5"/>
  <c r="D47" i="5"/>
  <c r="D48" i="5" s="1"/>
  <c r="D49" i="5"/>
  <c r="G49" i="5"/>
  <c r="G47" i="5"/>
  <c r="G48" i="5" s="1"/>
  <c r="D25" i="5"/>
  <c r="D23" i="5"/>
  <c r="D24" i="5" s="1"/>
  <c r="F64" i="5"/>
  <c r="F62" i="5"/>
  <c r="F63" i="5" s="1"/>
  <c r="C58" i="5"/>
  <c r="C56" i="5"/>
  <c r="C57" i="5" s="1"/>
  <c r="G35" i="5"/>
  <c r="G33" i="5"/>
  <c r="G34" i="5" s="1"/>
  <c r="G30" i="5"/>
  <c r="G28" i="5"/>
  <c r="G29" i="5" s="1"/>
  <c r="D58" i="5"/>
  <c r="D56" i="5"/>
  <c r="D57" i="5" s="1"/>
  <c r="E17" i="5"/>
  <c r="E18" i="5" s="1"/>
  <c r="E19" i="5"/>
  <c r="F49" i="5"/>
  <c r="F47" i="5"/>
  <c r="F48" i="5" s="1"/>
  <c r="G19" i="5"/>
  <c r="G17" i="5"/>
  <c r="G18" i="5" s="1"/>
  <c r="F45" i="3"/>
  <c r="F46" i="3" s="1"/>
  <c r="F51" i="3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6" i="4"/>
  <c r="E18" i="3"/>
  <c r="G32" i="3"/>
  <c r="G33" i="3" s="1"/>
  <c r="C50" i="3"/>
  <c r="C51" i="3" s="1"/>
  <c r="D7" i="3"/>
  <c r="D6" i="3" s="1"/>
  <c r="E47" i="3"/>
  <c r="E58" i="3"/>
  <c r="G56" i="3"/>
  <c r="G57" i="3" s="1"/>
  <c r="E24" i="3"/>
  <c r="F58" i="3"/>
  <c r="F18" i="3"/>
  <c r="F17" i="3"/>
  <c r="F38" i="3"/>
  <c r="E43" i="3"/>
  <c r="C37" i="3"/>
  <c r="C38" i="3" s="1"/>
  <c r="C27" i="3"/>
  <c r="C28" i="3" s="1"/>
  <c r="F57" i="3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F33" i="3"/>
  <c r="D52" i="3"/>
  <c r="D50" i="3"/>
  <c r="D51" i="3" s="1"/>
  <c r="D32" i="3"/>
  <c r="D33" i="3" s="1"/>
  <c r="D34" i="3"/>
  <c r="G30" i="4"/>
  <c r="G28" i="4"/>
  <c r="G29" i="4" s="1"/>
  <c r="G48" i="4"/>
  <c r="G46" i="4"/>
  <c r="G47" i="4" s="1"/>
  <c r="E33" i="4"/>
  <c r="E34" i="4" s="1"/>
  <c r="E35" i="4"/>
  <c r="E51" i="4"/>
  <c r="E52" i="4" s="1"/>
  <c r="E53" i="4"/>
  <c r="F35" i="4"/>
  <c r="F33" i="4"/>
  <c r="F34" i="4" s="1"/>
  <c r="C25" i="4"/>
  <c r="C23" i="4"/>
  <c r="C24" i="4" s="1"/>
  <c r="C44" i="4"/>
  <c r="C42" i="4"/>
  <c r="C43" i="4" s="1"/>
  <c r="D17" i="4"/>
  <c r="D18" i="4" s="1"/>
  <c r="D19" i="4"/>
  <c r="E38" i="4"/>
  <c r="E39" i="4" s="1"/>
  <c r="E40" i="4"/>
  <c r="F19" i="4"/>
  <c r="F17" i="4"/>
  <c r="F18" i="4" s="1"/>
  <c r="F40" i="4"/>
  <c r="F38" i="4"/>
  <c r="F39" i="4" s="1"/>
  <c r="F59" i="4"/>
  <c r="F57" i="4"/>
  <c r="F58" i="4" s="1"/>
  <c r="D51" i="4"/>
  <c r="D52" i="4" s="1"/>
  <c r="D53" i="4"/>
  <c r="G25" i="4"/>
  <c r="G23" i="4"/>
  <c r="G24" i="4" s="1"/>
  <c r="G35" i="4"/>
  <c r="G33" i="4"/>
  <c r="G34" i="4" s="1"/>
  <c r="G44" i="4"/>
  <c r="G42" i="4"/>
  <c r="G43" i="4" s="1"/>
  <c r="G53" i="4"/>
  <c r="G51" i="4"/>
  <c r="G52" i="4" s="1"/>
  <c r="D28" i="4"/>
  <c r="D29" i="4" s="1"/>
  <c r="D30" i="4"/>
  <c r="E23" i="4"/>
  <c r="E24" i="4" s="1"/>
  <c r="E25" i="4"/>
  <c r="E42" i="4"/>
  <c r="E43" i="4" s="1"/>
  <c r="E44" i="4"/>
  <c r="D23" i="4"/>
  <c r="D24" i="4" s="1"/>
  <c r="D25" i="4"/>
  <c r="F25" i="4"/>
  <c r="F23" i="4"/>
  <c r="F24" i="4" s="1"/>
  <c r="F44" i="4"/>
  <c r="F42" i="4"/>
  <c r="F43" i="4" s="1"/>
  <c r="G19" i="4"/>
  <c r="G17" i="4"/>
  <c r="G18" i="4" s="1"/>
  <c r="G40" i="4"/>
  <c r="G38" i="4"/>
  <c r="G39" i="4" s="1"/>
  <c r="G59" i="4"/>
  <c r="G57" i="4"/>
  <c r="G58" i="4" s="1"/>
  <c r="D46" i="4"/>
  <c r="D47" i="4" s="1"/>
  <c r="D48" i="4"/>
  <c r="D57" i="4"/>
  <c r="D58" i="4" s="1"/>
  <c r="D59" i="4"/>
  <c r="F53" i="4"/>
  <c r="F51" i="4"/>
  <c r="F52" i="4" s="1"/>
  <c r="D42" i="4"/>
  <c r="D43" i="4" s="1"/>
  <c r="D44" i="4"/>
  <c r="C35" i="4"/>
  <c r="C33" i="4"/>
  <c r="C34" i="4" s="1"/>
  <c r="C53" i="4"/>
  <c r="C51" i="4"/>
  <c r="C52" i="4" s="1"/>
  <c r="E17" i="4"/>
  <c r="E18" i="4" s="1"/>
  <c r="E19" i="4"/>
  <c r="E57" i="4"/>
  <c r="E58" i="4" s="1"/>
  <c r="E59" i="4"/>
  <c r="C19" i="4"/>
  <c r="C17" i="4"/>
  <c r="C18" i="4" s="1"/>
  <c r="C30" i="4"/>
  <c r="C28" i="4"/>
  <c r="C29" i="4" s="1"/>
  <c r="C40" i="4"/>
  <c r="C38" i="4"/>
  <c r="C39" i="4" s="1"/>
  <c r="C48" i="4"/>
  <c r="C46" i="4"/>
  <c r="C47" i="4" s="1"/>
  <c r="C59" i="4"/>
  <c r="C57" i="4"/>
  <c r="C58" i="4" s="1"/>
  <c r="D38" i="4"/>
  <c r="D39" i="4" s="1"/>
  <c r="D40" i="4"/>
  <c r="E28" i="4"/>
  <c r="E29" i="4" s="1"/>
  <c r="E30" i="4"/>
  <c r="E46" i="4"/>
  <c r="E47" i="4" s="1"/>
  <c r="E48" i="4"/>
  <c r="D33" i="4"/>
  <c r="D34" i="4" s="1"/>
  <c r="D35" i="4"/>
  <c r="F30" i="4"/>
  <c r="F28" i="4"/>
  <c r="F29" i="4" s="1"/>
  <c r="F48" i="4"/>
  <c r="F46" i="4"/>
  <c r="F47" i="4" s="1"/>
  <c r="C34" i="5" l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<sst xmlns="http://schemas.openxmlformats.org/spreadsheetml/2006/main" count="565" uniqueCount="89">
  <si>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</si>
  <si>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</si>
  <si>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</si>
  <si>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</si>
  <si>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</si>
  <si>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</si>
  <si>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</si>
  <si>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</si>
  <si>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</si>
  <si>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</si>
  <si>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</si>
  <si>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</si>
  <si>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</si>
  <si>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</si>
  <si>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</si>
  <si>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</si>
  <si>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</si>
  <si>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</si>
  <si>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</si>
  <si>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</si>
  <si>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</si>
  <si>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</si>
  <si>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</si>
  <si>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</si>
  <si>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</si>
  <si>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</si>
  <si>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</si>
  <si>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</si>
  <si>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</si>
  <si>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</si>
  <si>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</si>
  <si>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</si>
  <si>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</si>
  <si>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</si>
  <si>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</si>
  <si>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</si>
  <si>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</si>
  <si>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</si>
  <si>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</si>
  <si>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</si>
  <si>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</si>
  <si>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</si>
  <si>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</si>
  <si>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</si>
  <si>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</si>
  <si>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</si>
  <si>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</si>
  <si>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</si>
  <si>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</si>
  <si>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</si>
  <si>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</si>
  <si>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</si>
  <si>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</si>
  <si>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</si>
  <si>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</si>
  <si>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</si>
  <si>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</si>
  <si>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</si>
  <si>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</si>
  <si>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</si>
  <si>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</si>
  <si>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</si>
  <si>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</si>
  <si>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</si>
  <si>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</si>
  <si>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</si>
  <si>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</si>
  <si>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</si>
  <si>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</si>
  <si>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</si>
  <si>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</si>
  <si>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</si>
  <si>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</si>
  <si>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</si>
  <si>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</si>
  <si>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</si>
  <si>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</si>
  <si>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</si>
  <si>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</si>
  <si>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</si>
  <si>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</si>
  <si>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</si>
  <si>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Eventuelle personlige tillæg skal også reguleres pr. 1. okt. 2020:</t>
  </si>
  <si>
    <t>Lønregulering:</t>
  </si>
  <si>
    <t>Aftalte reguleringer OK21 (1. oktober 2021):</t>
  </si>
  <si>
    <t>Løn gældende pr. 1. oktober 2021</t>
  </si>
  <si>
    <t>Eventuelle personlige tillæg skal også reguleres pr. 1. okt. 2021:</t>
  </si>
  <si>
    <t>Korsør</t>
  </si>
  <si>
    <t>OBS Løntrin 27 er startløntrin for den nye uddannelse: sundhedsadministrativ koordinator. Løntrinnet indgår ikke i den automatiske løntrinsudvikling i almen praksis for lægesekretærer jf. § 3 stk.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</si>
</sst>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3" fillId="0" borderId="0" xfId="0" applyFont="1" applyFill="1" applyBorder="1"/>
    <xf numFmtId="0" fontId="5" fillId="0" borderId="0" xfId="0" applyFont="1"/>
    <xf numFmtId="164" fontId="5" fillId="0" borderId="0" xfId="1" applyFont="1"/>
    <xf numFmtId="4" fontId="3" fillId="0" borderId="0" xfId="0" applyNumberFormat="1" applyFont="1" applyFill="1"/>
    <xf numFmtId="0" fontId="3" fillId="0" borderId="0" xfId="0" applyFont="1" applyFill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0" fontId="6" fillId="0" borderId="0" xfId="0" applyFont="1" applyFill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9" fontId="6" fillId="0" borderId="0" xfId="2" applyFont="1"/>
    <xf numFmtId="167" fontId="6" fillId="0" borderId="0" xfId="2" applyNumberFormat="1" applyFont="1"/>
    <xf numFmtId="2" fontId="6" fillId="0" borderId="0" xfId="2" applyNumberFormat="1" applyFont="1"/>
    <xf numFmtId="3" fontId="8" fillId="0" borderId="0" xfId="0" applyNumberFormat="1" applyFont="1"/>
    <xf numFmtId="3" fontId="6" fillId="0" borderId="0" xfId="0" applyNumberFormat="1" applyFont="1"/>
    <xf numFmtId="44" fontId="6" fillId="0" borderId="0" xfId="3" applyFont="1"/>
    <xf numFmtId="164" fontId="6" fillId="0" borderId="0" xfId="1" applyFont="1" applyFill="1" applyBorder="1"/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/>
    <xf numFmtId="4" fontId="3" fillId="2" borderId="4" xfId="0" applyNumberFormat="1" applyFont="1" applyFill="1" applyBorder="1"/>
    <xf numFmtId="0" fontId="3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164" fontId="6" fillId="0" borderId="10" xfId="1" applyFont="1" applyFill="1" applyBorder="1"/>
    <xf numFmtId="10" fontId="6" fillId="0" borderId="13" xfId="2" applyNumberFormat="1" applyFont="1" applyBorder="1" applyAlignment="1">
      <alignment horizontal="center" wrapText="1"/>
    </xf>
    <xf numFmtId="10" fontId="6" fillId="0" borderId="5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14" xfId="2" applyNumberFormat="1" applyFont="1" applyBorder="1" applyAlignment="1">
      <alignment horizontal="center" wrapText="1"/>
    </xf>
    <xf numFmtId="10" fontId="6" fillId="0" borderId="2" xfId="2" applyNumberFormat="1" applyFont="1" applyBorder="1" applyAlignment="1">
      <alignment horizontal="center" wrapText="1"/>
    </xf>
    <xf numFmtId="10" fontId="6" fillId="0" borderId="8" xfId="2" applyNumberFormat="1" applyFont="1" applyBorder="1" applyAlignment="1">
      <alignment horizontal="center" wrapText="1"/>
    </xf>
    <xf numFmtId="10" fontId="6" fillId="0" borderId="15" xfId="2" applyNumberFormat="1" applyFont="1" applyBorder="1" applyAlignment="1">
      <alignment horizontal="center" wrapText="1"/>
    </xf>
    <xf numFmtId="10" fontId="6" fillId="0" borderId="11" xfId="2" applyNumberFormat="1" applyFont="1" applyBorder="1" applyAlignment="1">
      <alignment horizontal="center" wrapText="1"/>
    </xf>
    <xf numFmtId="10" fontId="6" fillId="0" borderId="12" xfId="2" applyNumberFormat="1" applyFont="1" applyBorder="1" applyAlignment="1">
      <alignment horizontal="center" wrapText="1"/>
    </xf>
  </cellXfs>
  <cellStyles count="4">
    <cellStyle name="Komma" xfId="1" builtinId="3"/>
    <cellStyle name="Normal" xfId="0" builtinId="0"/>
    <cellStyle name="Procent" xfId="2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28" workbookViewId="0">
      <selection activeCell="E9" sqref="E9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1.28515625" style="14" bestFit="1" customWidth="1"/>
    <col min="4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4" t="s">
        <v>1</v>
      </c>
      <c r="D4" s="15">
        <v>5.5E-2</v>
      </c>
      <c r="I4" s="16"/>
    </row>
    <row r="5" spans="1:15" x14ac:dyDescent="0.2">
      <c r="A5" s="14" t="s">
        <v>2</v>
      </c>
      <c r="D5" s="15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4" t="s">
        <v>16</v>
      </c>
      <c r="C11" s="16">
        <f>C10*$D$4</f>
        <v>1325.3879701366909</v>
      </c>
      <c r="D11" s="16">
        <f t="shared" ref="D11:G11" si="0">D10*$D$4</f>
        <v>1347.0928163647827</v>
      </c>
      <c r="E11" s="16">
        <f t="shared" si="0"/>
        <v>1362.120181349374</v>
      </c>
      <c r="F11" s="16">
        <f t="shared" si="0"/>
        <v>1383.8256471480011</v>
      </c>
      <c r="G11" s="16">
        <f t="shared" si="0"/>
        <v>1398.8536438731176</v>
      </c>
      <c r="I11" s="2" t="s">
        <v>17</v>
      </c>
      <c r="J11" s="8" t="s">
        <v>18</v>
      </c>
      <c r="K11" s="14" t="s">
        <v>19</v>
      </c>
      <c r="L11" s="14" t="s">
        <v>20</v>
      </c>
      <c r="M11" s="2" t="s">
        <v>21</v>
      </c>
      <c r="N11" s="2"/>
      <c r="O11" s="2"/>
    </row>
    <row r="12" spans="1:15" x14ac:dyDescent="0.2">
      <c r="A12" s="2"/>
      <c r="B12" s="14" t="s">
        <v>22</v>
      </c>
      <c r="C12" s="16">
        <f>C10-C11</f>
        <v>22772.575123257691</v>
      </c>
      <c r="D12" s="16">
        <f>D10-D11</f>
        <v>23145.503844813084</v>
      </c>
      <c r="E12" s="16">
        <f>E10-E11</f>
        <v>23403.701297730153</v>
      </c>
      <c r="F12" s="16">
        <f>F10-F11</f>
        <v>23776.640664633836</v>
      </c>
      <c r="G12" s="16">
        <f>G10-G11</f>
        <v>24034.848972001746</v>
      </c>
      <c r="I12" s="2" t="s">
        <v>23</v>
      </c>
      <c r="J12" s="8" t="s">
        <v>24</v>
      </c>
      <c r="K12" s="2" t="s">
        <v>25</v>
      </c>
      <c r="L12" s="14" t="s">
        <v>26</v>
      </c>
      <c r="O12" s="2"/>
    </row>
    <row r="13" spans="1:15" x14ac:dyDescent="0.2">
      <c r="A13" s="2"/>
      <c r="B13" s="14" t="s">
        <v>27</v>
      </c>
      <c r="C13" s="16">
        <f>C10*$D$5</f>
        <v>2650.7759402733818</v>
      </c>
      <c r="D13" s="16">
        <f>D10*$D$5</f>
        <v>2694.1856327295654</v>
      </c>
      <c r="E13" s="16">
        <f>E10*$D$5</f>
        <v>2724.240362698748</v>
      </c>
      <c r="F13" s="16">
        <f>F10*$D$5</f>
        <v>2767.6512942960021</v>
      </c>
      <c r="G13" s="16">
        <f>G10*$D$5</f>
        <v>2797.7072877462351</v>
      </c>
      <c r="I13" s="2"/>
      <c r="J13" s="8"/>
      <c r="K13" s="2"/>
      <c r="O13" s="9"/>
    </row>
    <row r="14" spans="1:15" x14ac:dyDescent="0.2">
      <c r="A14" s="2" t="s">
        <v>28</v>
      </c>
      <c r="B14" s="1"/>
      <c r="C14" s="2"/>
      <c r="D14" s="10"/>
      <c r="E14" s="10"/>
      <c r="F14" s="2"/>
      <c r="G14" s="2"/>
      <c r="I14" s="9" t="s">
        <v>29</v>
      </c>
      <c r="J14" s="8" t="s">
        <v>30</v>
      </c>
      <c r="K14" s="14" t="s">
        <v>31</v>
      </c>
      <c r="L14" s="14" t="s">
        <v>32</v>
      </c>
      <c r="O14" s="9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9" t="s">
        <v>34</v>
      </c>
      <c r="J15" s="8" t="s">
        <v>35</v>
      </c>
      <c r="K15" s="14" t="s">
        <v>36</v>
      </c>
      <c r="L15" s="14" t="s">
        <v>37</v>
      </c>
      <c r="O15" s="9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9" t="s">
        <v>38</v>
      </c>
      <c r="J16" s="8" t="s">
        <v>39</v>
      </c>
      <c r="K16" s="2" t="s">
        <v>40</v>
      </c>
      <c r="L16" s="14" t="s">
        <v>41</v>
      </c>
      <c r="O16" s="9"/>
    </row>
    <row r="17" spans="1:15" x14ac:dyDescent="0.2">
      <c r="A17" s="2"/>
      <c r="B17" s="2" t="s">
        <v>16</v>
      </c>
      <c r="C17" s="16">
        <f>C16*$D$4</f>
        <v>1430.499927298071</v>
      </c>
      <c r="D17" s="16">
        <f t="shared" ref="D17:G17" si="1">D16*$D$4</f>
        <v>1452.0711270700149</v>
      </c>
      <c r="E17" s="16">
        <f t="shared" si="1"/>
        <v>1467.0077978011775</v>
      </c>
      <c r="F17" s="16">
        <f t="shared" si="1"/>
        <v>1488.5789975731216</v>
      </c>
      <c r="G17" s="16">
        <f t="shared" si="1"/>
        <v>1503.5098782880546</v>
      </c>
      <c r="I17" s="9" t="s">
        <v>42</v>
      </c>
      <c r="K17" s="2" t="s">
        <v>43</v>
      </c>
      <c r="L17" s="2" t="s">
        <v>44</v>
      </c>
      <c r="O17" s="9"/>
    </row>
    <row r="18" spans="1:15" x14ac:dyDescent="0.2">
      <c r="A18" s="2"/>
      <c r="B18" s="2" t="s">
        <v>22</v>
      </c>
      <c r="C18" s="16">
        <f>C16-C17</f>
        <v>24578.589659939582</v>
      </c>
      <c r="D18" s="16">
        <f>D16-D17</f>
        <v>24949.2220923848</v>
      </c>
      <c r="E18" s="16">
        <f>E16-E17</f>
        <v>25205.861253129326</v>
      </c>
      <c r="F18" s="16">
        <f>F16-F17</f>
        <v>25576.493685574544</v>
      </c>
      <c r="G18" s="16">
        <f>G16-G17</f>
        <v>25833.033363312934</v>
      </c>
      <c r="I18" s="9"/>
      <c r="K18" s="2"/>
      <c r="L18" s="2"/>
      <c r="O18" s="9"/>
    </row>
    <row r="19" spans="1:15" x14ac:dyDescent="0.2">
      <c r="A19" s="2"/>
      <c r="B19" s="2" t="s">
        <v>27</v>
      </c>
      <c r="C19" s="16">
        <f>C16*$D$5</f>
        <v>2860.9998545961421</v>
      </c>
      <c r="D19" s="16">
        <f>D16*$D$5</f>
        <v>2904.1422541400298</v>
      </c>
      <c r="E19" s="16">
        <f>E16*$D$5</f>
        <v>2934.015595602355</v>
      </c>
      <c r="F19" s="16">
        <f>F16*$D$5</f>
        <v>2977.1579951462431</v>
      </c>
      <c r="G19" s="16">
        <f>G16*$D$5</f>
        <v>3007.0197565761091</v>
      </c>
      <c r="I19" s="9" t="s">
        <v>45</v>
      </c>
      <c r="K19" s="14" t="s">
        <v>46</v>
      </c>
      <c r="L19" s="14" t="s">
        <v>47</v>
      </c>
      <c r="O19" s="9"/>
    </row>
    <row r="20" spans="1:15" x14ac:dyDescent="0.2">
      <c r="A20" s="2" t="s">
        <v>28</v>
      </c>
      <c r="B20" s="2"/>
      <c r="C20" s="16"/>
      <c r="D20" s="16"/>
      <c r="E20" s="16"/>
      <c r="F20" s="16"/>
      <c r="G20" s="11"/>
      <c r="I20" s="9" t="s">
        <v>48</v>
      </c>
      <c r="K20" s="14" t="s">
        <v>49</v>
      </c>
      <c r="L20" s="17" t="s">
        <v>50</v>
      </c>
      <c r="O20" s="12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9" t="s">
        <v>51</v>
      </c>
      <c r="L21" s="17" t="s">
        <v>52</v>
      </c>
      <c r="O21" s="12"/>
    </row>
    <row r="22" spans="1:15" x14ac:dyDescent="0.2">
      <c r="A22" s="2"/>
      <c r="B22" s="2" t="s">
        <v>16</v>
      </c>
      <c r="C22" s="16">
        <f>C21*$D$4</f>
        <v>1453.5560877317075</v>
      </c>
      <c r="D22" s="16">
        <f t="shared" ref="D22:G22" si="2">D21*$D$4</f>
        <v>1474.4520839883512</v>
      </c>
      <c r="E22" s="16">
        <f t="shared" si="2"/>
        <v>1488.9169037507518</v>
      </c>
      <c r="F22" s="16">
        <f t="shared" si="2"/>
        <v>1509.8238305328334</v>
      </c>
      <c r="G22" s="16">
        <f t="shared" si="2"/>
        <v>1524.2880700491103</v>
      </c>
      <c r="I22" s="12" t="s">
        <v>53</v>
      </c>
      <c r="L22" s="17" t="s">
        <v>54</v>
      </c>
      <c r="O22" s="12"/>
    </row>
    <row r="23" spans="1:15" x14ac:dyDescent="0.2">
      <c r="A23" s="2"/>
      <c r="B23" s="2" t="s">
        <v>22</v>
      </c>
      <c r="C23" s="16">
        <f>C21-C22</f>
        <v>24974.736416481155</v>
      </c>
      <c r="D23" s="16">
        <f>D21-D22</f>
        <v>25333.767624890763</v>
      </c>
      <c r="E23" s="16">
        <f>E21-E22</f>
        <v>25582.299528081097</v>
      </c>
      <c r="F23" s="16">
        <f>F21-F22</f>
        <v>25941.518542791411</v>
      </c>
      <c r="G23" s="16">
        <f>G21-G22</f>
        <v>26190.040476298349</v>
      </c>
      <c r="I23" s="12"/>
      <c r="L23" s="17"/>
      <c r="O23" s="8"/>
    </row>
    <row r="24" spans="1:15" x14ac:dyDescent="0.2">
      <c r="A24" s="2"/>
      <c r="B24" s="2" t="s">
        <v>27</v>
      </c>
      <c r="C24" s="16">
        <f>C21*$D$5</f>
        <v>2907.112175463415</v>
      </c>
      <c r="D24" s="16">
        <f>D21*$D$5</f>
        <v>2948.9041679767024</v>
      </c>
      <c r="E24" s="16">
        <f>E21*$D$5</f>
        <v>2977.8338075015035</v>
      </c>
      <c r="F24" s="16">
        <f>F21*$D$5</f>
        <v>3019.6476610656669</v>
      </c>
      <c r="G24" s="16">
        <f>G21*$D$5</f>
        <v>3048.5761400982205</v>
      </c>
      <c r="I24" s="12" t="s">
        <v>55</v>
      </c>
      <c r="L24" s="13" t="s">
        <v>56</v>
      </c>
      <c r="O24" s="8"/>
    </row>
    <row r="25" spans="1:15" x14ac:dyDescent="0.2">
      <c r="A25" s="2" t="s">
        <v>28</v>
      </c>
      <c r="B25" s="2"/>
      <c r="C25" s="16"/>
      <c r="D25" s="16"/>
      <c r="E25" s="16"/>
      <c r="F25" s="11"/>
      <c r="G25" s="16"/>
      <c r="I25" s="12" t="s">
        <v>57</v>
      </c>
      <c r="L25" s="17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7" t="s">
        <v>59</v>
      </c>
      <c r="O26" s="8"/>
    </row>
    <row r="27" spans="1:15" x14ac:dyDescent="0.2">
      <c r="A27" s="2"/>
      <c r="B27" s="2" t="s">
        <v>16</v>
      </c>
      <c r="C27" s="16">
        <f>C26*$D$4</f>
        <v>1477.1425477702371</v>
      </c>
      <c r="D27" s="16">
        <f t="shared" ref="D27:G27" si="3">D26*$D$4</f>
        <v>1497.3255924340792</v>
      </c>
      <c r="E27" s="16">
        <f t="shared" si="3"/>
        <v>1511.291269182688</v>
      </c>
      <c r="F27" s="16">
        <f t="shared" si="3"/>
        <v>1531.4699462136562</v>
      </c>
      <c r="G27" s="16">
        <f t="shared" si="3"/>
        <v>1545.4361260490666</v>
      </c>
      <c r="L27" s="17" t="s">
        <v>60</v>
      </c>
      <c r="O27" s="8"/>
    </row>
    <row r="28" spans="1:15" x14ac:dyDescent="0.2">
      <c r="A28" s="2"/>
      <c r="B28" s="2" t="s">
        <v>22</v>
      </c>
      <c r="C28" s="16">
        <f>C26-C27</f>
        <v>25379.994684415891</v>
      </c>
      <c r="D28" s="16">
        <f>D26-D27</f>
        <v>25726.776088185543</v>
      </c>
      <c r="E28" s="16">
        <f>E26-E27</f>
        <v>25966.731806866184</v>
      </c>
      <c r="F28" s="16">
        <f>F26-F27</f>
        <v>26313.438166761909</v>
      </c>
      <c r="G28" s="16">
        <f>G26-G27</f>
        <v>26553.40252938851</v>
      </c>
      <c r="L28" s="17" t="s">
        <v>61</v>
      </c>
    </row>
    <row r="29" spans="1:15" x14ac:dyDescent="0.2">
      <c r="A29" s="2"/>
      <c r="B29" s="2" t="s">
        <v>27</v>
      </c>
      <c r="C29" s="16">
        <f>C26*$D$5</f>
        <v>2954.2850955404742</v>
      </c>
      <c r="D29" s="16">
        <f>D26*$D$5</f>
        <v>2994.6511848681585</v>
      </c>
      <c r="E29" s="16">
        <f>E26*$D$5</f>
        <v>3022.582538365376</v>
      </c>
      <c r="F29" s="16">
        <f>F26*$D$5</f>
        <v>3062.9398924273123</v>
      </c>
      <c r="G29" s="16">
        <f>G26*$D$5</f>
        <v>3090.8722520981332</v>
      </c>
      <c r="L29" s="17" t="s">
        <v>62</v>
      </c>
      <c r="O29" s="2"/>
    </row>
    <row r="30" spans="1:15" x14ac:dyDescent="0.2">
      <c r="A30" s="2" t="s">
        <v>28</v>
      </c>
      <c r="B30" s="2"/>
      <c r="C30" s="16"/>
      <c r="D30" s="16"/>
      <c r="E30" s="11"/>
      <c r="F30" s="16"/>
      <c r="G30" s="16"/>
      <c r="L30" s="14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4" t="s">
        <v>64</v>
      </c>
    </row>
    <row r="32" spans="1:15" x14ac:dyDescent="0.2">
      <c r="A32" s="2"/>
      <c r="B32" s="2" t="s">
        <v>16</v>
      </c>
      <c r="C32" s="16">
        <f>C31*$D$4</f>
        <v>1525.9282849005244</v>
      </c>
      <c r="D32" s="16">
        <f t="shared" ref="D32:G32" si="4">D31*$D$4</f>
        <v>1544.5088627904536</v>
      </c>
      <c r="E32" s="16">
        <f t="shared" si="4"/>
        <v>1557.3712157789405</v>
      </c>
      <c r="F32" s="16">
        <f t="shared" si="4"/>
        <v>1575.9517936688694</v>
      </c>
      <c r="G32" s="16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6">
        <f>C31-C32</f>
        <v>26218.222349654465</v>
      </c>
      <c r="D33" s="16">
        <f>D31-D32</f>
        <v>26537.470460672335</v>
      </c>
      <c r="E33" s="16">
        <f>E31-E32</f>
        <v>26758.469071110885</v>
      </c>
      <c r="F33" s="16">
        <f>F31-F32</f>
        <v>27077.717182128756</v>
      </c>
      <c r="G33" s="16">
        <f>G31-G32</f>
        <v>27298.632104747383</v>
      </c>
      <c r="L33" s="14" t="s">
        <v>66</v>
      </c>
      <c r="O33" s="2"/>
    </row>
    <row r="34" spans="1:15" x14ac:dyDescent="0.2">
      <c r="A34" s="2"/>
      <c r="B34" s="2" t="s">
        <v>27</v>
      </c>
      <c r="C34" s="16">
        <f>C31*$D$5</f>
        <v>3051.8565698010489</v>
      </c>
      <c r="D34" s="16">
        <f>D31*$D$5</f>
        <v>3089.0177255809072</v>
      </c>
      <c r="E34" s="16">
        <f>E31*$D$5</f>
        <v>3114.742431557881</v>
      </c>
      <c r="F34" s="16">
        <f>F31*$D$5</f>
        <v>3151.9035873377388</v>
      </c>
      <c r="G34" s="16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6">
        <f>C35*$D$4</f>
        <v>1551.1440006711944</v>
      </c>
      <c r="D36" s="16">
        <f t="shared" ref="D36:G36" si="5">D35*$D$4</f>
        <v>1568.8454136593257</v>
      </c>
      <c r="E36" s="16">
        <f t="shared" si="5"/>
        <v>1581.0971001682394</v>
      </c>
      <c r="F36" s="16">
        <f t="shared" si="5"/>
        <v>1598.7936424366935</v>
      </c>
      <c r="G36" s="16">
        <f t="shared" si="5"/>
        <v>1611.0501996652854</v>
      </c>
    </row>
    <row r="37" spans="1:15" x14ac:dyDescent="0.2">
      <c r="A37" s="2"/>
      <c r="B37" s="2" t="s">
        <v>22</v>
      </c>
      <c r="C37" s="16">
        <f>C35-C36</f>
        <v>26651.474193350521</v>
      </c>
      <c r="D37" s="16">
        <f>D35-D36</f>
        <v>26955.616652873869</v>
      </c>
      <c r="E37" s="16">
        <f>E35-E36</f>
        <v>27166.122902890656</v>
      </c>
      <c r="F37" s="16">
        <f>F35-F36</f>
        <v>27470.1816745941</v>
      </c>
      <c r="G37" s="16">
        <f>G35-G36</f>
        <v>27680.771612430814</v>
      </c>
    </row>
    <row r="38" spans="1:15" x14ac:dyDescent="0.2">
      <c r="A38" s="2"/>
      <c r="B38" s="2" t="s">
        <v>27</v>
      </c>
      <c r="C38" s="16">
        <f>C35*$D$5</f>
        <v>3102.2880013423887</v>
      </c>
      <c r="D38" s="16">
        <f>D35*$D$5</f>
        <v>3137.6908273186514</v>
      </c>
      <c r="E38" s="16">
        <f>E35*$D$5</f>
        <v>3162.1942003364788</v>
      </c>
      <c r="F38" s="16">
        <f>F35*$D$5</f>
        <v>3197.587284873387</v>
      </c>
      <c r="G38" s="16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6">
        <f>C39*$D$4</f>
        <v>1576.9061736618373</v>
      </c>
      <c r="D40" s="16">
        <f t="shared" ref="D40:G40" si="6">D39*$D$4</f>
        <v>1593.664774616235</v>
      </c>
      <c r="E40" s="16">
        <f t="shared" si="6"/>
        <v>1605.2729172877528</v>
      </c>
      <c r="F40" s="16">
        <f t="shared" si="6"/>
        <v>1622.0312371783189</v>
      </c>
      <c r="G40" s="16">
        <f t="shared" si="6"/>
        <v>1633.6345091301591</v>
      </c>
    </row>
    <row r="41" spans="1:15" x14ac:dyDescent="0.2">
      <c r="A41" s="2"/>
      <c r="B41" s="2" t="s">
        <v>22</v>
      </c>
      <c r="C41" s="16">
        <f>C39-C40</f>
        <v>27094.115165644296</v>
      </c>
      <c r="D41" s="16">
        <f>D39-D40</f>
        <v>27382.058400224403</v>
      </c>
      <c r="E41" s="16">
        <f>E39-E40</f>
        <v>27581.507397035028</v>
      </c>
      <c r="F41" s="16">
        <f>F39-F40</f>
        <v>27869.445802427479</v>
      </c>
      <c r="G41" s="16">
        <f>G39-G40</f>
        <v>28068.811111418188</v>
      </c>
      <c r="O41" s="2"/>
    </row>
    <row r="42" spans="1:15" x14ac:dyDescent="0.2">
      <c r="A42" s="2"/>
      <c r="B42" s="2" t="s">
        <v>27</v>
      </c>
      <c r="C42" s="16">
        <f>C39*$D$5</f>
        <v>3153.8123473236747</v>
      </c>
      <c r="D42" s="16">
        <f>D39*$D$5</f>
        <v>3187.3295492324701</v>
      </c>
      <c r="E42" s="16">
        <f>E39*$D$5</f>
        <v>3210.5458345755055</v>
      </c>
      <c r="F42" s="16">
        <f>F39*$D$5</f>
        <v>3244.0624743566377</v>
      </c>
      <c r="G42" s="16">
        <f>G39*$D$5</f>
        <v>3267.2690182603183</v>
      </c>
    </row>
    <row r="43" spans="1:15" x14ac:dyDescent="0.2">
      <c r="A43" s="2" t="s">
        <v>28</v>
      </c>
      <c r="B43" s="2"/>
      <c r="C43" s="11"/>
      <c r="D43" s="16"/>
      <c r="E43" s="16"/>
      <c r="F43" s="16"/>
      <c r="G43" s="16"/>
      <c r="O43" s="17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  <c r="O44" s="17"/>
    </row>
    <row r="45" spans="1:15" x14ac:dyDescent="0.2">
      <c r="A45" s="2"/>
      <c r="B45" s="2" t="s">
        <v>16</v>
      </c>
      <c r="C45" s="16">
        <f>C44*$D$4</f>
        <v>1603.25217746153</v>
      </c>
      <c r="D45" s="16">
        <f t="shared" ref="D45:G45" si="7">D44*$D$4</f>
        <v>1619.0193058977152</v>
      </c>
      <c r="E45" s="16">
        <f t="shared" si="7"/>
        <v>1629.9309356553433</v>
      </c>
      <c r="F45" s="16">
        <f t="shared" si="7"/>
        <v>1645.6980640915283</v>
      </c>
      <c r="G45" s="16">
        <f t="shared" si="7"/>
        <v>1656.6096938491562</v>
      </c>
      <c r="O45" s="17"/>
    </row>
    <row r="46" spans="1:15" x14ac:dyDescent="0.2">
      <c r="A46" s="2"/>
      <c r="B46" s="2" t="s">
        <v>22</v>
      </c>
      <c r="C46" s="16">
        <f>C44-C45</f>
        <v>27546.787412748105</v>
      </c>
      <c r="D46" s="16">
        <f>D44-D45</f>
        <v>27817.695346788012</v>
      </c>
      <c r="E46" s="16">
        <f>E44-E45</f>
        <v>28005.176985350899</v>
      </c>
      <c r="F46" s="16">
        <f>F44-F45</f>
        <v>28276.084919390803</v>
      </c>
      <c r="G46" s="16">
        <f>G44-G45</f>
        <v>28463.566557953684</v>
      </c>
      <c r="O46" s="13"/>
    </row>
    <row r="47" spans="1:15" x14ac:dyDescent="0.2">
      <c r="A47" s="2"/>
      <c r="B47" s="2" t="s">
        <v>27</v>
      </c>
      <c r="C47" s="16">
        <f>C44*$D$5</f>
        <v>3206.50435492306</v>
      </c>
      <c r="D47" s="16">
        <f>D44*$D$5</f>
        <v>3238.0386117954304</v>
      </c>
      <c r="E47" s="16">
        <f>E44*$D$5</f>
        <v>3259.8618713106866</v>
      </c>
      <c r="F47" s="16">
        <f>F44*$D$5</f>
        <v>3291.3961281830566</v>
      </c>
      <c r="G47" s="16">
        <f>G44*$D$5</f>
        <v>3313.2193876983124</v>
      </c>
      <c r="O47" s="17"/>
    </row>
    <row r="48" spans="1:15" x14ac:dyDescent="0.2">
      <c r="A48" s="2"/>
      <c r="B48" s="1"/>
      <c r="C48" s="2"/>
      <c r="D48" s="2"/>
      <c r="E48" s="2"/>
      <c r="F48" s="2"/>
      <c r="G48" s="2"/>
      <c r="O48" s="17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  <c r="O49" s="17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  <c r="O50" s="17"/>
    </row>
    <row r="51" spans="1:15" x14ac:dyDescent="0.2">
      <c r="A51" s="2"/>
      <c r="B51" s="2" t="s">
        <v>16</v>
      </c>
      <c r="C51" s="16">
        <f>C50*$D$4</f>
        <v>1837.9636349631667</v>
      </c>
      <c r="D51" s="16">
        <f t="shared" ref="D51:G51" si="8">D50*$D$4</f>
        <v>1843.3549128062534</v>
      </c>
      <c r="E51" s="16">
        <f t="shared" si="8"/>
        <v>1847.0848588238455</v>
      </c>
      <c r="F51" s="16">
        <f t="shared" si="8"/>
        <v>1852.4765530823825</v>
      </c>
      <c r="G51" s="16">
        <f t="shared" si="8"/>
        <v>1856.2123950750622</v>
      </c>
      <c r="O51" s="17"/>
    </row>
    <row r="52" spans="1:15" x14ac:dyDescent="0.2">
      <c r="A52" s="2"/>
      <c r="B52" s="2" t="s">
        <v>22</v>
      </c>
      <c r="C52" s="16">
        <f>C50-C51</f>
        <v>31579.557000730772</v>
      </c>
      <c r="D52" s="16">
        <f>D50-D51</f>
        <v>31672.188956398353</v>
      </c>
      <c r="E52" s="16">
        <f>E50-E51</f>
        <v>31736.27621070062</v>
      </c>
      <c r="F52" s="16">
        <f>F50-F51</f>
        <v>31828.915321142751</v>
      </c>
      <c r="G52" s="16">
        <f>G50-G51</f>
        <v>31893.103879016977</v>
      </c>
    </row>
    <row r="53" spans="1:15" x14ac:dyDescent="0.2">
      <c r="A53" s="2"/>
      <c r="B53" s="2" t="s">
        <v>27</v>
      </c>
      <c r="C53" s="16">
        <f>C50*$D$5</f>
        <v>3675.9272699263333</v>
      </c>
      <c r="D53" s="16">
        <f>D50*$D$5</f>
        <v>3686.7098256125068</v>
      </c>
      <c r="E53" s="16">
        <f>E50*$D$5</f>
        <v>3694.169717647691</v>
      </c>
      <c r="F53" s="16">
        <f>F50*$D$5</f>
        <v>3704.9531061647649</v>
      </c>
      <c r="G53" s="16">
        <f>G50*$D$5</f>
        <v>3712.4247901501244</v>
      </c>
    </row>
    <row r="54" spans="1:15" x14ac:dyDescent="0.2">
      <c r="A54" s="2" t="s">
        <v>28</v>
      </c>
      <c r="E54" s="10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46" workbookViewId="0">
      <selection activeCell="A63" sqref="A63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3.42578125" style="14" customWidth="1"/>
    <col min="4" max="4" width="12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5" t="s">
        <v>77</v>
      </c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4">
        <f>+E63</f>
        <v>2.0299999999999999E-2</v>
      </c>
      <c r="F7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1352.2933459304659</v>
      </c>
      <c r="D16" s="16">
        <f t="shared" ref="D16:G16" si="0">D15*$D$9</f>
        <v>1374.4388005369879</v>
      </c>
      <c r="E16" s="16">
        <f t="shared" si="0"/>
        <v>1389.7712210307664</v>
      </c>
      <c r="F16" s="16">
        <f t="shared" si="0"/>
        <v>1411.9173077851053</v>
      </c>
      <c r="G16" s="16">
        <f t="shared" si="0"/>
        <v>1427.2503728437418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23234.858398259821</v>
      </c>
      <c r="D17" s="16">
        <f>D15-D16</f>
        <v>23615.357572862791</v>
      </c>
      <c r="E17" s="16">
        <f>E15-E16</f>
        <v>23878.796434074076</v>
      </c>
      <c r="F17" s="16">
        <f>F15-F16</f>
        <v>24259.306470125903</v>
      </c>
      <c r="G17" s="16">
        <f>G15-G16</f>
        <v>24522.756406133383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2704.5866918609318</v>
      </c>
      <c r="D18" s="16">
        <f>D15*$D$10</f>
        <v>2748.8776010739757</v>
      </c>
      <c r="E18" s="16">
        <f>E15*$D$10</f>
        <v>2779.5424420615327</v>
      </c>
      <c r="F18" s="16">
        <f>F15*$D$10</f>
        <v>2823.8346155702106</v>
      </c>
      <c r="G18" s="16">
        <f>G15*$D$10</f>
        <v>2854.5007456874837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1459.5390758222218</v>
      </c>
      <c r="D22" s="16">
        <f t="shared" ref="D22:G22" si="1">D21*$D$9</f>
        <v>1481.5481709495361</v>
      </c>
      <c r="E22" s="16">
        <f t="shared" si="1"/>
        <v>1496.7880560965416</v>
      </c>
      <c r="F22" s="16">
        <f t="shared" si="1"/>
        <v>1518.7971512238557</v>
      </c>
      <c r="G22" s="16">
        <f t="shared" si="1"/>
        <v>1534.0311288173018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25077.535030036357</v>
      </c>
      <c r="D23" s="16">
        <f>D21-D22</f>
        <v>25455.691300860213</v>
      </c>
      <c r="E23" s="16">
        <f>E21-E22</f>
        <v>25717.540236567849</v>
      </c>
      <c r="F23" s="16">
        <f>F21-F22</f>
        <v>26095.696507391705</v>
      </c>
      <c r="G23" s="16">
        <f>G21-G22</f>
        <v>26357.443940588186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2919.0781516444436</v>
      </c>
      <c r="D24" s="16">
        <f>D21*$D$10</f>
        <v>2963.0963418990723</v>
      </c>
      <c r="E24" s="16">
        <f>E21*$D$10</f>
        <v>2993.5761121930832</v>
      </c>
      <c r="F24" s="16">
        <f>F21*$D$10</f>
        <v>3037.5943024477115</v>
      </c>
      <c r="G24" s="16">
        <f>G21*$D$10</f>
        <v>3068.0622576346036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1483.0632763126612</v>
      </c>
      <c r="D27" s="16">
        <f t="shared" ref="D27:G27" si="2">D26*$D$9</f>
        <v>1504.3834612933149</v>
      </c>
      <c r="E27" s="16">
        <f t="shared" si="2"/>
        <v>1519.1419168968921</v>
      </c>
      <c r="F27" s="16">
        <f t="shared" si="2"/>
        <v>1540.4732542926502</v>
      </c>
      <c r="G27" s="16">
        <f t="shared" si="2"/>
        <v>1555.2311178711072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25481.723565735723</v>
      </c>
      <c r="D28" s="16">
        <f>D26-D27</f>
        <v>25848.043107676047</v>
      </c>
      <c r="E28" s="16">
        <f>E26-E27</f>
        <v>26101.620208501143</v>
      </c>
      <c r="F28" s="16">
        <f>F26-F27</f>
        <v>26468.131369210078</v>
      </c>
      <c r="G28" s="16">
        <f>G26-G27</f>
        <v>26721.698297967207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2966.1265526253223</v>
      </c>
      <c r="D29" s="16">
        <f>D26*$D$10</f>
        <v>3008.7669225866298</v>
      </c>
      <c r="E29" s="16">
        <f>E26*$D$10</f>
        <v>3038.2838337937842</v>
      </c>
      <c r="F29" s="16">
        <f>F26*$D$10</f>
        <v>3080.9465085853003</v>
      </c>
      <c r="G29" s="16">
        <f>G26*$D$10</f>
        <v>3110.4622357422145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1507.1285414899728</v>
      </c>
      <c r="D32" s="16">
        <f t="shared" ref="D32:G32" si="3">D31*$D$9</f>
        <v>1527.721301960491</v>
      </c>
      <c r="E32" s="16">
        <f t="shared" si="3"/>
        <v>1541.9704819470967</v>
      </c>
      <c r="F32" s="16">
        <f t="shared" si="3"/>
        <v>1562.5587861217932</v>
      </c>
      <c r="G32" s="16">
        <f t="shared" si="3"/>
        <v>1576.8084794078627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25895.208576509533</v>
      </c>
      <c r="D33" s="16">
        <f>D31-D32</f>
        <v>26249.029642775709</v>
      </c>
      <c r="E33" s="16">
        <f>E31-E32</f>
        <v>26493.856462545569</v>
      </c>
      <c r="F33" s="16">
        <f>F31-F32</f>
        <v>26847.600961547174</v>
      </c>
      <c r="G33" s="16">
        <f>G31-G32</f>
        <v>27092.436600735095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3014.2570829799456</v>
      </c>
      <c r="D34" s="16">
        <f>D31*$D$10</f>
        <v>3055.442603920982</v>
      </c>
      <c r="E34" s="16">
        <f>E31*$D$10</f>
        <v>3083.9409638941934</v>
      </c>
      <c r="F34" s="16">
        <f>F31*$D$10</f>
        <v>3125.1175722435864</v>
      </c>
      <c r="G34" s="16">
        <f>G31*$D$10</f>
        <v>3153.6169588157254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1556.9046290840051</v>
      </c>
      <c r="D37" s="16">
        <f t="shared" ref="D37:G37" si="4">D36*$D$9</f>
        <v>1575.8623927050996</v>
      </c>
      <c r="E37" s="16">
        <f t="shared" si="4"/>
        <v>1588.9858514592531</v>
      </c>
      <c r="F37" s="16">
        <f t="shared" si="4"/>
        <v>1607.9436150803474</v>
      </c>
      <c r="G37" s="16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26750.45226335245</v>
      </c>
      <c r="D38" s="16">
        <f>D36-D37</f>
        <v>27076.181111023983</v>
      </c>
      <c r="E38" s="16">
        <f>E36-E37</f>
        <v>27301.665993254439</v>
      </c>
      <c r="F38" s="16">
        <f>F36-F37</f>
        <v>27627.394840925968</v>
      </c>
      <c r="G38" s="16">
        <f>G36-G37</f>
        <v>27852.794336473755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3113.8092581680103</v>
      </c>
      <c r="D39" s="16">
        <f>D36*$D$10</f>
        <v>3151.7247854101993</v>
      </c>
      <c r="E39" s="16">
        <f>E36*$D$10</f>
        <v>3177.9717029185063</v>
      </c>
      <c r="F39" s="16">
        <f>F36*$D$10</f>
        <v>3215.8872301606948</v>
      </c>
      <c r="G39" s="16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6">
        <f>C40*$D$9</f>
        <v>1582.6322238848195</v>
      </c>
      <c r="D41" s="16">
        <f t="shared" ref="D41:G41" si="5">D40*$D$9</f>
        <v>1600.69297555661</v>
      </c>
      <c r="E41" s="16">
        <f t="shared" si="5"/>
        <v>1613.1933713016547</v>
      </c>
      <c r="F41" s="16">
        <f t="shared" si="5"/>
        <v>1631.2491533781583</v>
      </c>
      <c r="G41" s="16">
        <f t="shared" si="5"/>
        <v>1643.7545187184908</v>
      </c>
    </row>
    <row r="42" spans="1:15" x14ac:dyDescent="0.2">
      <c r="A42" s="2"/>
      <c r="B42" s="2" t="s">
        <v>22</v>
      </c>
      <c r="C42" s="16">
        <f>C40-C41</f>
        <v>27192.499119475535</v>
      </c>
      <c r="D42" s="16">
        <f>D40-D41</f>
        <v>27502.815670927208</v>
      </c>
      <c r="E42" s="16">
        <f>E40-E41</f>
        <v>27717.595197819337</v>
      </c>
      <c r="F42" s="16">
        <f>F40-F41</f>
        <v>28027.826362588359</v>
      </c>
      <c r="G42" s="16">
        <f>G40-G41</f>
        <v>28242.691276163157</v>
      </c>
    </row>
    <row r="43" spans="1:15" x14ac:dyDescent="0.2">
      <c r="A43" s="2"/>
      <c r="B43" s="2" t="s">
        <v>27</v>
      </c>
      <c r="C43" s="16">
        <f>C40*$D$10</f>
        <v>3165.264447769639</v>
      </c>
      <c r="D43" s="16">
        <f>D40*$D$10</f>
        <v>3201.38595111322</v>
      </c>
      <c r="E43" s="16">
        <f>E40*$D$10</f>
        <v>3226.3867426033094</v>
      </c>
      <c r="F43" s="16">
        <f>F40*$D$10</f>
        <v>3262.4983067563167</v>
      </c>
      <c r="G43" s="16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6">
        <f>C44*$D$9</f>
        <v>1608.9173689871727</v>
      </c>
      <c r="D45" s="16">
        <f t="shared" ref="D45:G45" si="6">D44*$D$9</f>
        <v>1626.0161695409447</v>
      </c>
      <c r="E45" s="16">
        <f t="shared" si="6"/>
        <v>1637.8599575086942</v>
      </c>
      <c r="F45" s="16">
        <f t="shared" si="6"/>
        <v>1654.9584712930389</v>
      </c>
      <c r="G45" s="16">
        <f t="shared" si="6"/>
        <v>1666.7972896655012</v>
      </c>
    </row>
    <row r="46" spans="1:15" x14ac:dyDescent="0.2">
      <c r="A46" s="2"/>
      <c r="B46" s="2" t="s">
        <v>22</v>
      </c>
      <c r="C46" s="16">
        <f>C44-C45</f>
        <v>27644.125703506877</v>
      </c>
      <c r="D46" s="16">
        <f>D44-D45</f>
        <v>27937.914185748959</v>
      </c>
      <c r="E46" s="16">
        <f>E44-E45</f>
        <v>28141.411997194835</v>
      </c>
      <c r="F46" s="16">
        <f>F44-F45</f>
        <v>28435.195552216759</v>
      </c>
      <c r="G46" s="16">
        <f>G44-G45</f>
        <v>28638.607976979976</v>
      </c>
      <c r="O46" s="2"/>
    </row>
    <row r="47" spans="1:15" x14ac:dyDescent="0.2">
      <c r="A47" s="2"/>
      <c r="B47" s="2" t="s">
        <v>27</v>
      </c>
      <c r="C47" s="16">
        <f>C44*$D$10</f>
        <v>3217.8347379743454</v>
      </c>
      <c r="D47" s="16">
        <f>D44*$D$10</f>
        <v>3252.0323390818894</v>
      </c>
      <c r="E47" s="16">
        <f>E44*$D$10</f>
        <v>3275.7199150173883</v>
      </c>
      <c r="F47" s="16">
        <f>F44*$D$10</f>
        <v>3309.9169425860778</v>
      </c>
      <c r="G47" s="16">
        <f>G44*$D$10</f>
        <v>3333.5945793310025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  <c r="O49" s="17"/>
    </row>
    <row r="50" spans="1:15" x14ac:dyDescent="0.2">
      <c r="A50" s="2"/>
      <c r="B50" s="2" t="s">
        <v>16</v>
      </c>
      <c r="C50" s="16">
        <f>C49*$D$9</f>
        <v>1635.7981966639991</v>
      </c>
      <c r="D50" s="16">
        <f t="shared" ref="D50:G50" si="7">D49*$D$9</f>
        <v>1651.8853978074387</v>
      </c>
      <c r="E50" s="16">
        <f t="shared" si="7"/>
        <v>1663.0185336491468</v>
      </c>
      <c r="F50" s="16">
        <f t="shared" si="7"/>
        <v>1679.1057347925862</v>
      </c>
      <c r="G50" s="16">
        <f t="shared" si="7"/>
        <v>1690.2388706342942</v>
      </c>
      <c r="O50" s="17"/>
    </row>
    <row r="51" spans="1:15" x14ac:dyDescent="0.2">
      <c r="A51" s="2"/>
      <c r="B51" s="2" t="s">
        <v>22</v>
      </c>
      <c r="C51" s="16">
        <f>C49-C50</f>
        <v>28105.987197226892</v>
      </c>
      <c r="D51" s="16">
        <f>D49-D50</f>
        <v>28382.394562327809</v>
      </c>
      <c r="E51" s="16">
        <f>E49-E50</f>
        <v>28573.682078153521</v>
      </c>
      <c r="F51" s="16">
        <f>F49-F50</f>
        <v>28850.089443254437</v>
      </c>
      <c r="G51" s="16">
        <f>G49-G50</f>
        <v>29041.376959080146</v>
      </c>
      <c r="O51" s="13"/>
    </row>
    <row r="52" spans="1:15" x14ac:dyDescent="0.2">
      <c r="A52" s="2"/>
      <c r="B52" s="2" t="s">
        <v>27</v>
      </c>
      <c r="C52" s="16">
        <f>C49*$D$10</f>
        <v>3271.5963933279982</v>
      </c>
      <c r="D52" s="16">
        <f>D49*$D$10</f>
        <v>3303.7707956148774</v>
      </c>
      <c r="E52" s="16">
        <f>E49*$D$10</f>
        <v>3326.0370672982936</v>
      </c>
      <c r="F52" s="16">
        <f>F49*$D$10</f>
        <v>3358.2114695851724</v>
      </c>
      <c r="G52" s="16">
        <f>G49*$D$10</f>
        <v>3380.4777412685885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  <c r="O55" s="17"/>
    </row>
    <row r="56" spans="1:15" x14ac:dyDescent="0.2">
      <c r="A56" s="2"/>
      <c r="B56" s="2" t="s">
        <v>16</v>
      </c>
      <c r="C56" s="16">
        <f>C55*$D$9</f>
        <v>1875.2742967529186</v>
      </c>
      <c r="D56" s="16">
        <f t="shared" ref="D56:G56" si="8">D55*$D$9</f>
        <v>1880.7750175362203</v>
      </c>
      <c r="E56" s="16">
        <f t="shared" si="8"/>
        <v>1884.5806814579694</v>
      </c>
      <c r="F56" s="16">
        <f t="shared" si="8"/>
        <v>1890.0818271099549</v>
      </c>
      <c r="G56" s="16">
        <f t="shared" si="8"/>
        <v>1893.8935066950858</v>
      </c>
      <c r="O56" s="17"/>
    </row>
    <row r="57" spans="1:15" x14ac:dyDescent="0.2">
      <c r="A57" s="2"/>
      <c r="B57" s="2" t="s">
        <v>22</v>
      </c>
      <c r="C57" s="16">
        <f>C55-C56</f>
        <v>32220.622007845603</v>
      </c>
      <c r="D57" s="16">
        <f>D55-D56</f>
        <v>32315.13439221324</v>
      </c>
      <c r="E57" s="16">
        <f>E55-E56</f>
        <v>32380.522617777839</v>
      </c>
      <c r="F57" s="16">
        <f>F55-F56</f>
        <v>32475.04230216195</v>
      </c>
      <c r="G57" s="16">
        <f>G55-G56</f>
        <v>32540.533887761019</v>
      </c>
    </row>
    <row r="58" spans="1:15" x14ac:dyDescent="0.2">
      <c r="A58" s="2"/>
      <c r="B58" s="2" t="s">
        <v>27</v>
      </c>
      <c r="C58" s="16">
        <f>C55*$D$10</f>
        <v>3750.5485935058373</v>
      </c>
      <c r="D58" s="16">
        <f>D55*$D$10</f>
        <v>3761.5500350724406</v>
      </c>
      <c r="E58" s="16">
        <f>E55*$D$10</f>
        <v>3769.1613629159388</v>
      </c>
      <c r="F58" s="16">
        <f>F55*$D$10</f>
        <v>3780.1636542199099</v>
      </c>
      <c r="G58" s="16">
        <f>G55*$D$10</f>
        <v>3787.7870133901715</v>
      </c>
    </row>
    <row r="59" spans="1:15" x14ac:dyDescent="0.2">
      <c r="A59" s="2" t="s">
        <v>28</v>
      </c>
      <c r="E59" s="10"/>
      <c r="O59" s="2"/>
    </row>
    <row r="60" spans="1:15" x14ac:dyDescent="0.2">
      <c r="C60" s="20"/>
      <c r="D60" s="20"/>
      <c r="E60" s="20"/>
      <c r="F60" s="20"/>
      <c r="G60" s="20"/>
    </row>
    <row r="61" spans="1:15" x14ac:dyDescent="0.2">
      <c r="A61" s="25" t="s">
        <v>70</v>
      </c>
      <c r="D61" s="16">
        <v>2.2999999999999998</v>
      </c>
      <c r="F61" s="2"/>
    </row>
    <row r="62" spans="1:15" x14ac:dyDescent="0.2">
      <c r="A62" s="14" t="s">
        <v>81</v>
      </c>
      <c r="D62" s="16">
        <v>-0.27</v>
      </c>
      <c r="F62" s="2"/>
    </row>
    <row r="63" spans="1:15" x14ac:dyDescent="0.2">
      <c r="A63" s="14" t="s">
        <v>69</v>
      </c>
      <c r="D63" s="18">
        <f>+D61+D62</f>
        <v>2.0299999999999998</v>
      </c>
      <c r="E63" s="24">
        <f>+D63/100</f>
        <v>2.0299999999999999E-2</v>
      </c>
      <c r="F63" s="2"/>
    </row>
    <row r="64" spans="1:15" x14ac:dyDescent="0.2">
      <c r="C64" s="20"/>
      <c r="D64" s="20"/>
      <c r="E64" s="20"/>
      <c r="F64" s="20"/>
      <c r="G64" s="20"/>
    </row>
    <row r="65" spans="3:7" x14ac:dyDescent="0.2">
      <c r="C65" s="20"/>
      <c r="D65" s="20"/>
      <c r="E65" s="20"/>
      <c r="F65" s="20"/>
      <c r="G65" s="20"/>
    </row>
    <row r="66" spans="3:7" x14ac:dyDescent="0.2">
      <c r="C66" s="20"/>
      <c r="D66" s="20"/>
      <c r="E66" s="20"/>
      <c r="F66" s="20"/>
      <c r="G66" s="20"/>
    </row>
    <row r="67" spans="3:7" x14ac:dyDescent="0.2">
      <c r="C67" s="20"/>
      <c r="D67" s="20"/>
      <c r="E67" s="20"/>
      <c r="F67" s="20"/>
      <c r="G67" s="20"/>
    </row>
    <row r="68" spans="3:7" x14ac:dyDescent="0.2">
      <c r="C68" s="20"/>
      <c r="D68" s="20"/>
      <c r="E68" s="20"/>
      <c r="F68" s="20"/>
      <c r="G68" s="20"/>
    </row>
    <row r="69" spans="3:7" x14ac:dyDescent="0.2">
      <c r="C69" s="20"/>
      <c r="D69" s="20"/>
      <c r="E69" s="20"/>
      <c r="F69" s="20"/>
      <c r="G69" s="20"/>
    </row>
    <row r="70" spans="3:7" x14ac:dyDescent="0.2">
      <c r="C70" s="20"/>
      <c r="D70" s="20"/>
      <c r="E70" s="20"/>
      <c r="F70" s="20"/>
      <c r="G70" s="20"/>
    </row>
    <row r="71" spans="3:7" x14ac:dyDescent="0.2">
      <c r="C71" s="20"/>
      <c r="D71" s="20"/>
      <c r="E71" s="20"/>
      <c r="F71" s="20"/>
      <c r="G71" s="20"/>
    </row>
    <row r="72" spans="3:7" x14ac:dyDescent="0.2">
      <c r="C72" s="20"/>
      <c r="D72" s="20"/>
      <c r="E72" s="20"/>
      <c r="F72" s="20"/>
      <c r="G72" s="20"/>
    </row>
    <row r="73" spans="3:7" x14ac:dyDescent="0.2">
      <c r="C73" s="20"/>
      <c r="D73" s="20"/>
      <c r="E73" s="20"/>
      <c r="F73" s="20"/>
      <c r="G73" s="20"/>
    </row>
    <row r="74" spans="3:7" x14ac:dyDescent="0.2">
      <c r="C74" s="20"/>
      <c r="D74" s="20"/>
      <c r="E74" s="20"/>
      <c r="F74" s="20"/>
      <c r="G74" s="20"/>
    </row>
    <row r="75" spans="3:7" x14ac:dyDescent="0.2">
      <c r="C75" s="20"/>
      <c r="D75" s="20"/>
      <c r="E75" s="20"/>
      <c r="F75" s="20"/>
      <c r="G75" s="20"/>
    </row>
    <row r="76" spans="3:7" x14ac:dyDescent="0.2">
      <c r="C76" s="20"/>
      <c r="D76" s="20"/>
      <c r="E76" s="20"/>
      <c r="F76" s="20"/>
      <c r="G76" s="20"/>
    </row>
    <row r="77" spans="3:7" x14ac:dyDescent="0.2">
      <c r="C77" s="20"/>
      <c r="D77" s="20"/>
      <c r="E77" s="20"/>
      <c r="F77" s="20"/>
      <c r="G77" s="20"/>
    </row>
    <row r="78" spans="3:7" x14ac:dyDescent="0.2">
      <c r="C78" s="20"/>
      <c r="D78" s="20"/>
      <c r="E78" s="20"/>
      <c r="F78" s="20"/>
      <c r="G78" s="20"/>
    </row>
    <row r="79" spans="3:7" x14ac:dyDescent="0.2">
      <c r="C79" s="20"/>
      <c r="D79" s="20"/>
      <c r="E79" s="20"/>
      <c r="F79" s="20"/>
      <c r="G79" s="20"/>
    </row>
    <row r="80" spans="3:7" x14ac:dyDescent="0.2">
      <c r="C80" s="20"/>
      <c r="D80" s="20"/>
      <c r="E80" s="20"/>
      <c r="F80" s="20"/>
      <c r="G80" s="20"/>
    </row>
    <row r="81" spans="3:7" x14ac:dyDescent="0.2">
      <c r="C81" s="20"/>
      <c r="D81" s="20"/>
      <c r="E81" s="20"/>
      <c r="F81" s="20"/>
      <c r="G81" s="20"/>
    </row>
    <row r="82" spans="3:7" x14ac:dyDescent="0.2">
      <c r="C82" s="20"/>
      <c r="D82" s="20"/>
      <c r="E82" s="20"/>
      <c r="F82" s="20"/>
      <c r="G82" s="20"/>
    </row>
    <row r="83" spans="3:7" x14ac:dyDescent="0.2">
      <c r="C83" s="20"/>
      <c r="D83" s="20"/>
      <c r="E83" s="20"/>
      <c r="F83" s="20"/>
      <c r="G83" s="20"/>
    </row>
    <row r="84" spans="3:7" x14ac:dyDescent="0.2">
      <c r="C84" s="20"/>
      <c r="D84" s="20"/>
      <c r="E84" s="20"/>
      <c r="F84" s="20"/>
      <c r="G84" s="20"/>
    </row>
    <row r="85" spans="3:7" x14ac:dyDescent="0.2">
      <c r="C85" s="20"/>
      <c r="D85" s="20"/>
      <c r="E85" s="20"/>
      <c r="F85" s="20"/>
      <c r="G85" s="20"/>
    </row>
    <row r="86" spans="3:7" x14ac:dyDescent="0.2">
      <c r="C86" s="20"/>
      <c r="D86" s="20"/>
      <c r="E86" s="20"/>
      <c r="F86" s="20"/>
      <c r="G86" s="20"/>
    </row>
    <row r="87" spans="3:7" x14ac:dyDescent="0.2">
      <c r="C87" s="20"/>
      <c r="D87" s="20"/>
      <c r="E87" s="20"/>
      <c r="F87" s="20"/>
      <c r="G87" s="20"/>
    </row>
    <row r="88" spans="3:7" x14ac:dyDescent="0.2">
      <c r="C88" s="20"/>
      <c r="D88" s="20"/>
      <c r="E88" s="20"/>
      <c r="F88" s="20"/>
      <c r="G88" s="20"/>
    </row>
    <row r="89" spans="3:7" x14ac:dyDescent="0.2">
      <c r="C89" s="20"/>
      <c r="D89" s="20"/>
      <c r="E89" s="20"/>
      <c r="F89" s="20"/>
      <c r="G89" s="20"/>
    </row>
    <row r="90" spans="3:7" x14ac:dyDescent="0.2">
      <c r="C90" s="20"/>
      <c r="D90" s="20"/>
      <c r="E90" s="20"/>
      <c r="F90" s="20"/>
      <c r="G90" s="20"/>
    </row>
    <row r="91" spans="3:7" x14ac:dyDescent="0.2">
      <c r="C91" s="20"/>
      <c r="D91" s="20"/>
      <c r="E91" s="20"/>
      <c r="F91" s="20"/>
      <c r="G91" s="20"/>
    </row>
    <row r="92" spans="3:7" x14ac:dyDescent="0.2">
      <c r="C92" s="20"/>
      <c r="D92" s="20"/>
      <c r="E92" s="20"/>
      <c r="F92" s="20"/>
      <c r="G92" s="20"/>
    </row>
    <row r="93" spans="3:7" x14ac:dyDescent="0.2">
      <c r="C93" s="20"/>
      <c r="D93" s="20"/>
      <c r="E93" s="20"/>
      <c r="F93" s="20"/>
      <c r="G93" s="20"/>
    </row>
    <row r="94" spans="3:7" x14ac:dyDescent="0.2">
      <c r="C94" s="20"/>
      <c r="D94" s="20"/>
      <c r="E94" s="20"/>
      <c r="F94" s="20"/>
      <c r="G94" s="20"/>
    </row>
    <row r="95" spans="3:7" x14ac:dyDescent="0.2">
      <c r="C95" s="20"/>
      <c r="D95" s="20"/>
      <c r="E95" s="20"/>
      <c r="F95" s="20"/>
      <c r="G95" s="20"/>
    </row>
    <row r="96" spans="3:7" x14ac:dyDescent="0.2">
      <c r="C96" s="20"/>
      <c r="D96" s="20"/>
      <c r="E96" s="20"/>
      <c r="F96" s="20"/>
      <c r="G96" s="20"/>
    </row>
    <row r="97" spans="3:7" x14ac:dyDescent="0.2">
      <c r="C97" s="20"/>
      <c r="D97" s="20"/>
      <c r="E97" s="20"/>
      <c r="F97" s="20"/>
      <c r="G97" s="20"/>
    </row>
    <row r="98" spans="3:7" x14ac:dyDescent="0.2">
      <c r="C98" s="20"/>
      <c r="D98" s="20"/>
      <c r="E98" s="20"/>
      <c r="F98" s="20"/>
      <c r="G98" s="20"/>
    </row>
    <row r="99" spans="3:7" x14ac:dyDescent="0.2">
      <c r="C99" s="20"/>
      <c r="D99" s="20"/>
      <c r="E99" s="20"/>
      <c r="F99" s="20"/>
      <c r="G99" s="20"/>
    </row>
    <row r="100" spans="3:7" x14ac:dyDescent="0.2">
      <c r="C100" s="20"/>
      <c r="D100" s="20"/>
      <c r="E100" s="20"/>
      <c r="F100" s="20"/>
      <c r="G100" s="20"/>
    </row>
    <row r="101" spans="3:7" x14ac:dyDescent="0.2">
      <c r="C101" s="20"/>
      <c r="D101" s="20"/>
      <c r="E101" s="20"/>
      <c r="F101" s="20"/>
      <c r="G101" s="20"/>
    </row>
    <row r="102" spans="3:7" x14ac:dyDescent="0.2">
      <c r="C102" s="20"/>
      <c r="D102" s="20"/>
      <c r="E102" s="20"/>
      <c r="F102" s="20"/>
      <c r="G102" s="20"/>
    </row>
    <row r="103" spans="3:7" x14ac:dyDescent="0.2">
      <c r="C103" s="20"/>
      <c r="D103" s="20"/>
      <c r="E103" s="20"/>
      <c r="F103" s="20"/>
      <c r="G103" s="20"/>
    </row>
    <row r="104" spans="3:7" x14ac:dyDescent="0.2">
      <c r="C104" s="20"/>
      <c r="D104" s="20"/>
      <c r="E104" s="20"/>
      <c r="F104" s="20"/>
      <c r="G104" s="20"/>
    </row>
    <row r="105" spans="3:7" x14ac:dyDescent="0.2">
      <c r="C105" s="20"/>
      <c r="D105" s="20"/>
      <c r="E105" s="20"/>
      <c r="F105" s="20"/>
      <c r="G105" s="20"/>
    </row>
    <row r="106" spans="3:7" x14ac:dyDescent="0.2">
      <c r="C106" s="20"/>
      <c r="D106" s="20"/>
      <c r="E106" s="20"/>
      <c r="F106" s="20"/>
      <c r="G106" s="20"/>
    </row>
    <row r="107" spans="3:7" x14ac:dyDescent="0.2">
      <c r="C107" s="20"/>
      <c r="D107" s="20"/>
      <c r="E107" s="20"/>
      <c r="F107" s="20"/>
      <c r="G107" s="20"/>
    </row>
    <row r="108" spans="3:7" x14ac:dyDescent="0.2">
      <c r="C108" s="20"/>
      <c r="D108" s="20"/>
      <c r="E108" s="20"/>
      <c r="F108" s="20"/>
      <c r="G108" s="20"/>
    </row>
    <row r="109" spans="3:7" x14ac:dyDescent="0.2">
      <c r="C109" s="20"/>
      <c r="D109" s="20"/>
      <c r="E109" s="20"/>
      <c r="F109" s="20"/>
      <c r="G109" s="20"/>
    </row>
    <row r="110" spans="3:7" x14ac:dyDescent="0.2">
      <c r="C110" s="20"/>
      <c r="D110" s="20"/>
      <c r="E110" s="20"/>
      <c r="F110" s="20"/>
      <c r="G110" s="20"/>
    </row>
    <row r="111" spans="3:7" x14ac:dyDescent="0.2">
      <c r="C111" s="20"/>
      <c r="D111" s="20"/>
      <c r="E111" s="20"/>
      <c r="F111" s="20"/>
      <c r="G111" s="20"/>
    </row>
    <row r="112" spans="3:7" x14ac:dyDescent="0.2">
      <c r="C112" s="20"/>
      <c r="D112" s="20"/>
      <c r="E112" s="20"/>
      <c r="F112" s="20"/>
      <c r="G112" s="20"/>
    </row>
    <row r="113" spans="3:7" x14ac:dyDescent="0.2">
      <c r="C113" s="20"/>
      <c r="D113" s="20"/>
      <c r="E113" s="20"/>
      <c r="F113" s="20"/>
      <c r="G113" s="20"/>
    </row>
    <row r="114" spans="3:7" x14ac:dyDescent="0.2">
      <c r="C114" s="20"/>
      <c r="D114" s="20"/>
      <c r="E114" s="20"/>
      <c r="F114" s="20"/>
      <c r="G114" s="20"/>
    </row>
    <row r="115" spans="3:7" x14ac:dyDescent="0.2">
      <c r="C115" s="20"/>
      <c r="D115" s="20"/>
      <c r="E115" s="20"/>
      <c r="F115" s="20"/>
      <c r="G115" s="20"/>
    </row>
    <row r="116" spans="3:7" x14ac:dyDescent="0.2">
      <c r="C116" s="20"/>
      <c r="D116" s="20"/>
      <c r="E116" s="20"/>
      <c r="F116" s="20"/>
      <c r="G116" s="20"/>
    </row>
    <row r="117" spans="3:7" x14ac:dyDescent="0.2">
      <c r="C117" s="20"/>
      <c r="D117" s="20"/>
      <c r="E117" s="20"/>
      <c r="F117" s="20"/>
      <c r="G117" s="20"/>
    </row>
    <row r="118" spans="3:7" x14ac:dyDescent="0.2">
      <c r="C118" s="20"/>
      <c r="D118" s="20"/>
      <c r="E118" s="20"/>
      <c r="F118" s="20"/>
      <c r="G118" s="20"/>
    </row>
    <row r="119" spans="3:7" x14ac:dyDescent="0.2">
      <c r="C119" s="20"/>
      <c r="D119" s="20"/>
      <c r="E119" s="20"/>
      <c r="F119" s="20"/>
      <c r="G119" s="20"/>
    </row>
    <row r="120" spans="3:7" x14ac:dyDescent="0.2">
      <c r="C120" s="20"/>
      <c r="D120" s="20"/>
      <c r="E120" s="20"/>
      <c r="F120" s="20"/>
      <c r="G120" s="20"/>
    </row>
    <row r="121" spans="3:7" x14ac:dyDescent="0.2">
      <c r="C121" s="20"/>
      <c r="D121" s="20"/>
      <c r="E121" s="20"/>
      <c r="F121" s="20"/>
      <c r="G121" s="20"/>
    </row>
    <row r="122" spans="3:7" x14ac:dyDescent="0.2">
      <c r="C122" s="20"/>
      <c r="D122" s="20"/>
      <c r="E122" s="20"/>
      <c r="F122" s="20"/>
      <c r="G122" s="20"/>
    </row>
    <row r="123" spans="3:7" x14ac:dyDescent="0.2">
      <c r="C123" s="20"/>
      <c r="D123" s="20"/>
      <c r="E123" s="20"/>
      <c r="F123" s="20"/>
      <c r="G123" s="20"/>
    </row>
    <row r="124" spans="3:7" x14ac:dyDescent="0.2">
      <c r="C124" s="20"/>
      <c r="D124" s="20"/>
      <c r="E124" s="20"/>
      <c r="F124" s="20"/>
      <c r="G124" s="20"/>
    </row>
    <row r="125" spans="3:7" x14ac:dyDescent="0.2">
      <c r="C125" s="20"/>
      <c r="D125" s="20"/>
      <c r="E125" s="20"/>
      <c r="F125" s="20"/>
      <c r="G125" s="20"/>
    </row>
    <row r="126" spans="3:7" x14ac:dyDescent="0.2">
      <c r="C126" s="20"/>
      <c r="D126" s="20"/>
      <c r="E126" s="20"/>
      <c r="F126" s="20"/>
      <c r="G126" s="20"/>
    </row>
    <row r="127" spans="3:7" x14ac:dyDescent="0.2">
      <c r="C127" s="20"/>
      <c r="D127" s="20"/>
      <c r="E127" s="20"/>
      <c r="F127" s="20"/>
      <c r="G127" s="20"/>
    </row>
    <row r="128" spans="3:7" x14ac:dyDescent="0.2">
      <c r="C128" s="20"/>
      <c r="D128" s="20"/>
      <c r="E128" s="20"/>
      <c r="F128" s="20"/>
      <c r="G128" s="20"/>
    </row>
    <row r="129" spans="3:7" x14ac:dyDescent="0.2">
      <c r="C129" s="20"/>
      <c r="D129" s="20"/>
      <c r="E129" s="20"/>
      <c r="F129" s="20"/>
      <c r="G129" s="20"/>
    </row>
    <row r="130" spans="3:7" x14ac:dyDescent="0.2">
      <c r="C130" s="20"/>
      <c r="D130" s="20"/>
      <c r="E130" s="20"/>
      <c r="F130" s="20"/>
      <c r="G130" s="20"/>
    </row>
    <row r="131" spans="3:7" x14ac:dyDescent="0.2">
      <c r="C131" s="20"/>
      <c r="D131" s="20"/>
      <c r="E131" s="20"/>
      <c r="F131" s="20"/>
      <c r="G131" s="20"/>
    </row>
    <row r="132" spans="3:7" x14ac:dyDescent="0.2">
      <c r="C132" s="20"/>
      <c r="D132" s="20"/>
      <c r="E132" s="20"/>
      <c r="F132" s="20"/>
      <c r="G132" s="20"/>
    </row>
    <row r="133" spans="3:7" x14ac:dyDescent="0.2">
      <c r="C133" s="20"/>
      <c r="D133" s="20"/>
      <c r="E133" s="20"/>
      <c r="F133" s="20"/>
      <c r="G133" s="20"/>
    </row>
    <row r="134" spans="3:7" x14ac:dyDescent="0.2">
      <c r="C134" s="20"/>
      <c r="D134" s="20"/>
      <c r="E134" s="20"/>
      <c r="F134" s="20"/>
      <c r="G134" s="20"/>
    </row>
    <row r="135" spans="3:7" x14ac:dyDescent="0.2">
      <c r="C135" s="20"/>
      <c r="D135" s="20"/>
      <c r="E135" s="20"/>
      <c r="F135" s="20"/>
      <c r="G135" s="20"/>
    </row>
    <row r="136" spans="3:7" x14ac:dyDescent="0.2">
      <c r="C136" s="20"/>
      <c r="D136" s="20"/>
      <c r="E136" s="20"/>
      <c r="F136" s="20"/>
      <c r="G136" s="20"/>
    </row>
    <row r="137" spans="3:7" x14ac:dyDescent="0.2">
      <c r="C137" s="20"/>
      <c r="D137" s="20"/>
      <c r="E137" s="20"/>
      <c r="F137" s="20"/>
      <c r="G137" s="20"/>
    </row>
    <row r="138" spans="3:7" x14ac:dyDescent="0.2">
      <c r="C138" s="20"/>
      <c r="D138" s="20"/>
      <c r="E138" s="20"/>
      <c r="F138" s="20"/>
      <c r="G138" s="20"/>
    </row>
    <row r="139" spans="3:7" x14ac:dyDescent="0.2">
      <c r="C139" s="20"/>
      <c r="D139" s="20"/>
      <c r="E139" s="20"/>
      <c r="F139" s="20"/>
      <c r="G139" s="20"/>
    </row>
    <row r="140" spans="3:7" x14ac:dyDescent="0.2">
      <c r="C140" s="20"/>
      <c r="D140" s="20"/>
      <c r="E140" s="20"/>
      <c r="F140" s="20"/>
      <c r="G140" s="20"/>
    </row>
    <row r="141" spans="3:7" x14ac:dyDescent="0.2">
      <c r="C141" s="20"/>
      <c r="D141" s="20"/>
      <c r="E141" s="20"/>
      <c r="F141" s="20"/>
      <c r="G141" s="20"/>
    </row>
    <row r="142" spans="3:7" x14ac:dyDescent="0.2">
      <c r="C142" s="20"/>
      <c r="D142" s="20"/>
      <c r="E142" s="20"/>
      <c r="F142" s="20"/>
      <c r="G142" s="20"/>
    </row>
    <row r="143" spans="3:7" x14ac:dyDescent="0.2">
      <c r="C143" s="20"/>
      <c r="D143" s="20"/>
      <c r="E143" s="20"/>
      <c r="F143" s="20"/>
      <c r="G143" s="20"/>
    </row>
    <row r="144" spans="3:7" x14ac:dyDescent="0.2">
      <c r="C144" s="20"/>
      <c r="D144" s="20"/>
      <c r="E144" s="20"/>
      <c r="F144" s="20"/>
      <c r="G144" s="20"/>
    </row>
    <row r="145" spans="3:7" x14ac:dyDescent="0.2">
      <c r="C145" s="20"/>
      <c r="D145" s="20"/>
      <c r="E145" s="20"/>
      <c r="F145" s="20"/>
      <c r="G145" s="20"/>
    </row>
    <row r="146" spans="3:7" x14ac:dyDescent="0.2">
      <c r="C146" s="20"/>
      <c r="D146" s="20"/>
      <c r="E146" s="20"/>
      <c r="F146" s="20"/>
      <c r="G146" s="20"/>
    </row>
    <row r="147" spans="3:7" x14ac:dyDescent="0.2">
      <c r="C147" s="20"/>
      <c r="D147" s="20"/>
      <c r="E147" s="20"/>
      <c r="F147" s="20"/>
      <c r="G147" s="20"/>
    </row>
    <row r="148" spans="3:7" x14ac:dyDescent="0.2">
      <c r="C148" s="20"/>
      <c r="D148" s="20"/>
      <c r="E148" s="20"/>
      <c r="F148" s="20"/>
      <c r="G148" s="20"/>
    </row>
    <row r="149" spans="3:7" x14ac:dyDescent="0.2">
      <c r="C149" s="20"/>
      <c r="D149" s="20"/>
      <c r="E149" s="20"/>
      <c r="F149" s="20"/>
      <c r="G149" s="20"/>
    </row>
    <row r="150" spans="3:7" x14ac:dyDescent="0.2">
      <c r="C150" s="20"/>
      <c r="D150" s="20"/>
      <c r="E150" s="20"/>
      <c r="F150" s="20"/>
      <c r="G150" s="20"/>
    </row>
    <row r="151" spans="3:7" x14ac:dyDescent="0.2">
      <c r="C151" s="20"/>
      <c r="D151" s="20"/>
      <c r="E151" s="20"/>
      <c r="F151" s="20"/>
      <c r="G151" s="20"/>
    </row>
    <row r="152" spans="3:7" x14ac:dyDescent="0.2">
      <c r="C152" s="20"/>
      <c r="D152" s="20"/>
      <c r="E152" s="20"/>
      <c r="F152" s="20"/>
      <c r="G152" s="20"/>
    </row>
    <row r="153" spans="3:7" x14ac:dyDescent="0.2">
      <c r="C153" s="20"/>
      <c r="D153" s="20"/>
      <c r="E153" s="20"/>
      <c r="F153" s="20"/>
      <c r="G153" s="20"/>
    </row>
    <row r="154" spans="3:7" x14ac:dyDescent="0.2">
      <c r="C154" s="20"/>
      <c r="D154" s="20"/>
      <c r="E154" s="20"/>
      <c r="F154" s="20"/>
      <c r="G154" s="20"/>
    </row>
    <row r="155" spans="3:7" x14ac:dyDescent="0.2">
      <c r="C155" s="20"/>
      <c r="D155" s="20"/>
      <c r="E155" s="20"/>
      <c r="F155" s="20"/>
      <c r="G155" s="20"/>
    </row>
    <row r="156" spans="3:7" x14ac:dyDescent="0.2">
      <c r="C156" s="20"/>
      <c r="D156" s="20"/>
      <c r="E156" s="20"/>
      <c r="F156" s="20"/>
      <c r="G156" s="20"/>
    </row>
    <row r="157" spans="3:7" x14ac:dyDescent="0.2">
      <c r="C157" s="20"/>
      <c r="D157" s="20"/>
      <c r="E157" s="20"/>
      <c r="F157" s="20"/>
      <c r="G157" s="20"/>
    </row>
    <row r="158" spans="3:7" x14ac:dyDescent="0.2">
      <c r="C158" s="20"/>
      <c r="D158" s="20"/>
      <c r="E158" s="20"/>
      <c r="F158" s="20"/>
      <c r="G158" s="20"/>
    </row>
    <row r="159" spans="3:7" x14ac:dyDescent="0.2">
      <c r="C159" s="20"/>
      <c r="D159" s="20"/>
      <c r="E159" s="20"/>
      <c r="F159" s="20"/>
      <c r="G159" s="20"/>
    </row>
    <row r="160" spans="3:7" x14ac:dyDescent="0.2">
      <c r="C160" s="20"/>
      <c r="D160" s="20"/>
      <c r="E160" s="20"/>
      <c r="F160" s="20"/>
      <c r="G160" s="20"/>
    </row>
    <row r="161" spans="3:7" x14ac:dyDescent="0.2">
      <c r="C161" s="20"/>
      <c r="D161" s="20"/>
      <c r="E161" s="20"/>
      <c r="F161" s="20"/>
      <c r="G161" s="20"/>
    </row>
    <row r="162" spans="3:7" x14ac:dyDescent="0.2">
      <c r="C162" s="20"/>
      <c r="D162" s="20"/>
      <c r="E162" s="20"/>
      <c r="F162" s="20"/>
      <c r="G162" s="20"/>
    </row>
    <row r="163" spans="3:7" x14ac:dyDescent="0.2">
      <c r="C163" s="20"/>
      <c r="D163" s="20"/>
      <c r="E163" s="20"/>
      <c r="F163" s="20"/>
      <c r="G163" s="20"/>
    </row>
    <row r="164" spans="3:7" x14ac:dyDescent="0.2">
      <c r="C164" s="20"/>
      <c r="D164" s="20"/>
      <c r="E164" s="20"/>
      <c r="F164" s="20"/>
      <c r="G164" s="20"/>
    </row>
    <row r="165" spans="3:7" x14ac:dyDescent="0.2">
      <c r="C165" s="20"/>
      <c r="D165" s="20"/>
      <c r="E165" s="20"/>
      <c r="F165" s="20"/>
      <c r="G165" s="20"/>
    </row>
    <row r="166" spans="3:7" x14ac:dyDescent="0.2">
      <c r="C166" s="20"/>
      <c r="D166" s="20"/>
      <c r="E166" s="20"/>
      <c r="F166" s="20"/>
      <c r="G166" s="20"/>
    </row>
    <row r="167" spans="3:7" x14ac:dyDescent="0.2">
      <c r="C167" s="20"/>
      <c r="D167" s="20"/>
      <c r="E167" s="20"/>
      <c r="F167" s="20"/>
      <c r="G167" s="20"/>
    </row>
    <row r="168" spans="3:7" x14ac:dyDescent="0.2">
      <c r="C168" s="20"/>
      <c r="D168" s="20"/>
      <c r="E168" s="20"/>
      <c r="F168" s="20"/>
      <c r="G168" s="20"/>
    </row>
    <row r="169" spans="3:7" x14ac:dyDescent="0.2">
      <c r="C169" s="20"/>
      <c r="D169" s="20"/>
      <c r="E169" s="20"/>
      <c r="F169" s="20"/>
      <c r="G169" s="20"/>
    </row>
    <row r="170" spans="3:7" x14ac:dyDescent="0.2">
      <c r="C170" s="20"/>
      <c r="D170" s="20"/>
      <c r="E170" s="20"/>
      <c r="F170" s="20"/>
      <c r="G170" s="20"/>
    </row>
    <row r="171" spans="3:7" x14ac:dyDescent="0.2">
      <c r="C171" s="20"/>
      <c r="D171" s="20"/>
      <c r="E171" s="20"/>
      <c r="F171" s="20"/>
      <c r="G171" s="20"/>
    </row>
    <row r="172" spans="3:7" x14ac:dyDescent="0.2">
      <c r="C172" s="20"/>
      <c r="D172" s="20"/>
      <c r="E172" s="20"/>
      <c r="F172" s="20"/>
      <c r="G172" s="20"/>
    </row>
    <row r="173" spans="3:7" x14ac:dyDescent="0.2">
      <c r="C173" s="20"/>
      <c r="D173" s="20"/>
      <c r="E173" s="20"/>
      <c r="F173" s="20"/>
      <c r="G173" s="20"/>
    </row>
    <row r="174" spans="3:7" x14ac:dyDescent="0.2">
      <c r="C174" s="20"/>
      <c r="D174" s="20"/>
      <c r="E174" s="20"/>
      <c r="F174" s="20"/>
      <c r="G174" s="20"/>
    </row>
    <row r="175" spans="3:7" x14ac:dyDescent="0.2">
      <c r="C175" s="20"/>
      <c r="D175" s="20"/>
      <c r="E175" s="20"/>
      <c r="F175" s="20"/>
      <c r="G175" s="20"/>
    </row>
    <row r="176" spans="3:7" x14ac:dyDescent="0.2">
      <c r="C176" s="20"/>
      <c r="D176" s="20"/>
      <c r="E176" s="20"/>
      <c r="F176" s="20"/>
      <c r="G176" s="20"/>
    </row>
    <row r="177" spans="3:7" x14ac:dyDescent="0.2">
      <c r="C177" s="20"/>
      <c r="D177" s="20"/>
      <c r="E177" s="20"/>
      <c r="F177" s="20"/>
      <c r="G177" s="20"/>
    </row>
    <row r="178" spans="3:7" x14ac:dyDescent="0.2">
      <c r="C178" s="20"/>
      <c r="D178" s="20"/>
      <c r="E178" s="20"/>
      <c r="F178" s="20"/>
      <c r="G178" s="20"/>
    </row>
    <row r="179" spans="3:7" x14ac:dyDescent="0.2">
      <c r="C179" s="20"/>
      <c r="D179" s="20"/>
      <c r="E179" s="20"/>
      <c r="F179" s="20"/>
      <c r="G179" s="20"/>
    </row>
    <row r="180" spans="3:7" x14ac:dyDescent="0.2">
      <c r="C180" s="20"/>
      <c r="D180" s="20"/>
      <c r="E180" s="20"/>
      <c r="F180" s="20"/>
      <c r="G180" s="20"/>
    </row>
    <row r="181" spans="3:7" x14ac:dyDescent="0.2">
      <c r="C181" s="20"/>
      <c r="D181" s="20"/>
      <c r="E181" s="20"/>
      <c r="F181" s="20"/>
      <c r="G181" s="20"/>
    </row>
    <row r="182" spans="3:7" x14ac:dyDescent="0.2">
      <c r="C182" s="20"/>
      <c r="D182" s="20"/>
      <c r="E182" s="20"/>
      <c r="F182" s="20"/>
      <c r="G182" s="20"/>
    </row>
    <row r="183" spans="3:7" x14ac:dyDescent="0.2">
      <c r="C183" s="20"/>
      <c r="D183" s="20"/>
      <c r="E183" s="20"/>
      <c r="F183" s="20"/>
      <c r="G183" s="20"/>
    </row>
    <row r="184" spans="3:7" x14ac:dyDescent="0.2">
      <c r="C184" s="20"/>
      <c r="D184" s="20"/>
      <c r="E184" s="20"/>
      <c r="F184" s="20"/>
      <c r="G184" s="20"/>
    </row>
    <row r="185" spans="3:7" x14ac:dyDescent="0.2">
      <c r="C185" s="20"/>
      <c r="D185" s="20"/>
      <c r="E185" s="20"/>
      <c r="F185" s="20"/>
      <c r="G185" s="20"/>
    </row>
    <row r="186" spans="3:7" x14ac:dyDescent="0.2">
      <c r="C186" s="20"/>
      <c r="D186" s="20"/>
      <c r="E186" s="20"/>
      <c r="F186" s="20"/>
      <c r="G186" s="20"/>
    </row>
    <row r="187" spans="3:7" x14ac:dyDescent="0.2">
      <c r="C187" s="20"/>
      <c r="D187" s="20"/>
      <c r="E187" s="20"/>
      <c r="F187" s="20"/>
      <c r="G187" s="20"/>
    </row>
    <row r="188" spans="3:7" x14ac:dyDescent="0.2">
      <c r="C188" s="20"/>
      <c r="D188" s="20"/>
      <c r="E188" s="20"/>
      <c r="F188" s="20"/>
      <c r="G188" s="20"/>
    </row>
    <row r="189" spans="3:7" x14ac:dyDescent="0.2">
      <c r="C189" s="20"/>
      <c r="D189" s="20"/>
      <c r="E189" s="20"/>
      <c r="F189" s="20"/>
      <c r="G189" s="20"/>
    </row>
    <row r="190" spans="3:7" x14ac:dyDescent="0.2">
      <c r="C190" s="20"/>
      <c r="D190" s="20"/>
      <c r="E190" s="20"/>
      <c r="F190" s="20"/>
      <c r="G190" s="20"/>
    </row>
    <row r="191" spans="3:7" x14ac:dyDescent="0.2">
      <c r="C191" s="20"/>
      <c r="D191" s="20"/>
      <c r="E191" s="20"/>
      <c r="F191" s="20"/>
      <c r="G191" s="20"/>
    </row>
    <row r="192" spans="3:7" x14ac:dyDescent="0.2">
      <c r="C192" s="20"/>
      <c r="D192" s="20"/>
      <c r="E192" s="20"/>
      <c r="F192" s="20"/>
      <c r="G192" s="20"/>
    </row>
    <row r="193" spans="3:7" x14ac:dyDescent="0.2">
      <c r="C193" s="20"/>
      <c r="D193" s="20"/>
      <c r="E193" s="20"/>
      <c r="F193" s="20"/>
      <c r="G193" s="20"/>
    </row>
    <row r="194" spans="3:7" x14ac:dyDescent="0.2">
      <c r="C194" s="20"/>
      <c r="D194" s="20"/>
      <c r="E194" s="20"/>
      <c r="F194" s="20"/>
      <c r="G194" s="20"/>
    </row>
    <row r="195" spans="3:7" x14ac:dyDescent="0.2">
      <c r="C195" s="20"/>
      <c r="D195" s="20"/>
      <c r="E195" s="20"/>
      <c r="F195" s="20"/>
      <c r="G195" s="20"/>
    </row>
    <row r="196" spans="3:7" x14ac:dyDescent="0.2">
      <c r="C196" s="20"/>
      <c r="D196" s="20"/>
      <c r="E196" s="20"/>
      <c r="F196" s="20"/>
      <c r="G196" s="20"/>
    </row>
    <row r="197" spans="3:7" x14ac:dyDescent="0.2">
      <c r="C197" s="20"/>
      <c r="D197" s="20"/>
      <c r="E197" s="20"/>
      <c r="F197" s="20"/>
      <c r="G197" s="20"/>
    </row>
    <row r="198" spans="3:7" x14ac:dyDescent="0.2">
      <c r="C198" s="20"/>
      <c r="D198" s="20"/>
      <c r="E198" s="20"/>
      <c r="F198" s="20"/>
      <c r="G198" s="20"/>
    </row>
    <row r="199" spans="3:7" x14ac:dyDescent="0.2">
      <c r="C199" s="20"/>
      <c r="D199" s="20"/>
      <c r="E199" s="20"/>
      <c r="F199" s="20"/>
      <c r="G199" s="20"/>
    </row>
    <row r="200" spans="3:7" x14ac:dyDescent="0.2">
      <c r="C200" s="20"/>
      <c r="D200" s="20"/>
      <c r="E200" s="20"/>
      <c r="F200" s="20"/>
      <c r="G200" s="20"/>
    </row>
    <row r="201" spans="3:7" x14ac:dyDescent="0.2">
      <c r="C201" s="20"/>
      <c r="D201" s="20"/>
      <c r="E201" s="20"/>
      <c r="F201" s="20"/>
      <c r="G201" s="20"/>
    </row>
    <row r="202" spans="3:7" x14ac:dyDescent="0.2">
      <c r="C202" s="20"/>
      <c r="D202" s="20"/>
      <c r="E202" s="20"/>
      <c r="F202" s="20"/>
      <c r="G202" s="20"/>
    </row>
    <row r="203" spans="3:7" x14ac:dyDescent="0.2">
      <c r="C203" s="20"/>
      <c r="D203" s="20"/>
      <c r="E203" s="20"/>
      <c r="F203" s="20"/>
      <c r="G203" s="20"/>
    </row>
    <row r="204" spans="3:7" x14ac:dyDescent="0.2">
      <c r="C204" s="20"/>
      <c r="D204" s="20"/>
      <c r="E204" s="20"/>
      <c r="F204" s="20"/>
      <c r="G204" s="20"/>
    </row>
    <row r="205" spans="3:7" x14ac:dyDescent="0.2">
      <c r="C205" s="20"/>
      <c r="D205" s="20"/>
      <c r="E205" s="20"/>
      <c r="F205" s="20"/>
      <c r="G205" s="20"/>
    </row>
    <row r="206" spans="3:7" x14ac:dyDescent="0.2">
      <c r="C206" s="20"/>
      <c r="D206" s="20"/>
      <c r="E206" s="20"/>
      <c r="F206" s="20"/>
      <c r="G206" s="20"/>
    </row>
    <row r="207" spans="3:7" x14ac:dyDescent="0.2">
      <c r="C207" s="20"/>
      <c r="D207" s="20"/>
      <c r="E207" s="20"/>
      <c r="F207" s="20"/>
      <c r="G207" s="20"/>
    </row>
    <row r="208" spans="3:7" x14ac:dyDescent="0.2">
      <c r="C208" s="20"/>
      <c r="D208" s="20"/>
      <c r="E208" s="20"/>
      <c r="F208" s="20"/>
      <c r="G208" s="20"/>
    </row>
    <row r="209" spans="3:7" x14ac:dyDescent="0.2">
      <c r="C209" s="20"/>
      <c r="D209" s="20"/>
      <c r="E209" s="20"/>
      <c r="F209" s="20"/>
      <c r="G209" s="20"/>
    </row>
    <row r="210" spans="3:7" x14ac:dyDescent="0.2">
      <c r="C210" s="20"/>
      <c r="D210" s="20"/>
      <c r="E210" s="20"/>
      <c r="F210" s="20"/>
      <c r="G210" s="20"/>
    </row>
    <row r="211" spans="3:7" x14ac:dyDescent="0.2">
      <c r="C211" s="20"/>
      <c r="D211" s="20"/>
      <c r="E211" s="20"/>
      <c r="F211" s="20"/>
      <c r="G211" s="20"/>
    </row>
    <row r="212" spans="3:7" x14ac:dyDescent="0.2">
      <c r="C212" s="20"/>
      <c r="D212" s="20"/>
      <c r="E212" s="20"/>
      <c r="F212" s="20"/>
      <c r="G212" s="20"/>
    </row>
    <row r="213" spans="3:7" x14ac:dyDescent="0.2">
      <c r="C213" s="20"/>
      <c r="D213" s="20"/>
      <c r="E213" s="20"/>
      <c r="F213" s="20"/>
      <c r="G213" s="20"/>
    </row>
    <row r="214" spans="3:7" x14ac:dyDescent="0.2">
      <c r="C214" s="20"/>
      <c r="D214" s="20"/>
      <c r="E214" s="20"/>
      <c r="F214" s="20"/>
      <c r="G214" s="20"/>
    </row>
    <row r="215" spans="3:7" x14ac:dyDescent="0.2">
      <c r="C215" s="20"/>
      <c r="D215" s="20"/>
      <c r="E215" s="20"/>
      <c r="F215" s="20"/>
      <c r="G215" s="20"/>
    </row>
    <row r="216" spans="3:7" x14ac:dyDescent="0.2">
      <c r="C216" s="20"/>
      <c r="D216" s="20"/>
      <c r="E216" s="20"/>
      <c r="F216" s="20"/>
      <c r="G216" s="20"/>
    </row>
    <row r="217" spans="3:7" x14ac:dyDescent="0.2">
      <c r="C217" s="20"/>
      <c r="D217" s="20"/>
      <c r="E217" s="20"/>
      <c r="F217" s="20"/>
      <c r="G217" s="20"/>
    </row>
    <row r="218" spans="3:7" x14ac:dyDescent="0.2">
      <c r="C218" s="20"/>
      <c r="D218" s="20"/>
      <c r="E218" s="20"/>
      <c r="F218" s="20"/>
      <c r="G218" s="20"/>
    </row>
    <row r="219" spans="3:7" x14ac:dyDescent="0.2">
      <c r="C219" s="20"/>
      <c r="D219" s="20"/>
      <c r="E219" s="20"/>
      <c r="F219" s="20"/>
      <c r="G219" s="20"/>
    </row>
    <row r="220" spans="3:7" x14ac:dyDescent="0.2">
      <c r="C220" s="20"/>
      <c r="D220" s="20"/>
      <c r="E220" s="20"/>
      <c r="F220" s="20"/>
      <c r="G220" s="20"/>
    </row>
    <row r="221" spans="3:7" x14ac:dyDescent="0.2">
      <c r="C221" s="20"/>
      <c r="D221" s="20"/>
      <c r="E221" s="20"/>
      <c r="F221" s="20"/>
      <c r="G221" s="20"/>
    </row>
    <row r="222" spans="3:7" x14ac:dyDescent="0.2">
      <c r="C222" s="20"/>
      <c r="D222" s="20"/>
      <c r="E222" s="20"/>
      <c r="F222" s="20"/>
      <c r="G222" s="20"/>
    </row>
    <row r="223" spans="3:7" x14ac:dyDescent="0.2">
      <c r="C223" s="20"/>
      <c r="D223" s="20"/>
      <c r="E223" s="20"/>
      <c r="F223" s="20"/>
      <c r="G223" s="20"/>
    </row>
    <row r="224" spans="3:7" x14ac:dyDescent="0.2">
      <c r="C224" s="20"/>
      <c r="D224" s="20"/>
      <c r="E224" s="20"/>
      <c r="F224" s="20"/>
      <c r="G224" s="20"/>
    </row>
    <row r="225" spans="3:7" x14ac:dyDescent="0.2">
      <c r="C225" s="20"/>
      <c r="D225" s="20"/>
      <c r="E225" s="20"/>
      <c r="F225" s="20"/>
      <c r="G225" s="20"/>
    </row>
    <row r="226" spans="3:7" x14ac:dyDescent="0.2">
      <c r="C226" s="20"/>
      <c r="D226" s="20"/>
      <c r="E226" s="20"/>
      <c r="F226" s="20"/>
      <c r="G226" s="20"/>
    </row>
    <row r="227" spans="3:7" x14ac:dyDescent="0.2">
      <c r="C227" s="20"/>
      <c r="D227" s="20"/>
      <c r="E227" s="20"/>
      <c r="F227" s="20"/>
      <c r="G227" s="20"/>
    </row>
    <row r="228" spans="3:7" x14ac:dyDescent="0.2">
      <c r="C228" s="20"/>
      <c r="D228" s="20"/>
      <c r="E228" s="20"/>
      <c r="F228" s="20"/>
      <c r="G228" s="20"/>
    </row>
    <row r="229" spans="3:7" x14ac:dyDescent="0.2">
      <c r="C229" s="20"/>
      <c r="D229" s="20"/>
      <c r="E229" s="20"/>
      <c r="F229" s="20"/>
      <c r="G229" s="20"/>
    </row>
    <row r="230" spans="3:7" x14ac:dyDescent="0.2">
      <c r="C230" s="20"/>
      <c r="D230" s="20"/>
      <c r="E230" s="20"/>
      <c r="F230" s="20"/>
      <c r="G230" s="20"/>
    </row>
    <row r="231" spans="3:7" x14ac:dyDescent="0.2">
      <c r="C231" s="20"/>
      <c r="D231" s="20"/>
      <c r="E231" s="20"/>
      <c r="F231" s="20"/>
      <c r="G231" s="20"/>
    </row>
    <row r="232" spans="3:7" x14ac:dyDescent="0.2">
      <c r="C232" s="20"/>
      <c r="D232" s="20"/>
      <c r="E232" s="20"/>
      <c r="F232" s="20"/>
      <c r="G232" s="20"/>
    </row>
    <row r="233" spans="3:7" x14ac:dyDescent="0.2">
      <c r="C233" s="20"/>
      <c r="D233" s="20"/>
      <c r="E233" s="20"/>
      <c r="F233" s="20"/>
      <c r="G233" s="20"/>
    </row>
    <row r="234" spans="3:7" x14ac:dyDescent="0.2">
      <c r="C234" s="20"/>
      <c r="D234" s="20"/>
      <c r="E234" s="20"/>
      <c r="F234" s="20"/>
      <c r="G234" s="20"/>
    </row>
    <row r="235" spans="3:7" x14ac:dyDescent="0.2">
      <c r="C235" s="20"/>
      <c r="D235" s="20"/>
      <c r="E235" s="20"/>
      <c r="F235" s="20"/>
      <c r="G235" s="20"/>
    </row>
    <row r="236" spans="3:7" x14ac:dyDescent="0.2">
      <c r="C236" s="20"/>
      <c r="D236" s="20"/>
      <c r="E236" s="20"/>
      <c r="F236" s="20"/>
      <c r="G236" s="20"/>
    </row>
    <row r="237" spans="3:7" x14ac:dyDescent="0.2">
      <c r="C237" s="20"/>
      <c r="D237" s="20"/>
      <c r="E237" s="20"/>
      <c r="F237" s="20"/>
      <c r="G237" s="20"/>
    </row>
    <row r="238" spans="3:7" x14ac:dyDescent="0.2">
      <c r="C238" s="20"/>
      <c r="D238" s="20"/>
      <c r="E238" s="20"/>
      <c r="F238" s="20"/>
      <c r="G238" s="20"/>
    </row>
    <row r="239" spans="3:7" x14ac:dyDescent="0.2">
      <c r="C239" s="20"/>
      <c r="D239" s="20"/>
      <c r="E239" s="20"/>
      <c r="F239" s="20"/>
      <c r="G239" s="20"/>
    </row>
    <row r="240" spans="3:7" x14ac:dyDescent="0.2">
      <c r="C240" s="20"/>
      <c r="D240" s="20"/>
      <c r="E240" s="20"/>
      <c r="F240" s="20"/>
      <c r="G240" s="20"/>
    </row>
    <row r="241" spans="3:7" x14ac:dyDescent="0.2">
      <c r="C241" s="20"/>
      <c r="D241" s="20"/>
      <c r="E241" s="20"/>
      <c r="F241" s="20"/>
      <c r="G241" s="20"/>
    </row>
    <row r="242" spans="3:7" x14ac:dyDescent="0.2">
      <c r="C242" s="20"/>
      <c r="D242" s="20"/>
      <c r="E242" s="20"/>
      <c r="F242" s="20"/>
      <c r="G242" s="20"/>
    </row>
    <row r="243" spans="3:7" x14ac:dyDescent="0.2">
      <c r="C243" s="20"/>
      <c r="D243" s="20"/>
      <c r="E243" s="20"/>
      <c r="F243" s="20"/>
      <c r="G243" s="20"/>
    </row>
    <row r="244" spans="3:7" x14ac:dyDescent="0.2">
      <c r="C244" s="20"/>
      <c r="D244" s="20"/>
      <c r="E244" s="20"/>
      <c r="F244" s="20"/>
      <c r="G244" s="20"/>
    </row>
    <row r="245" spans="3:7" x14ac:dyDescent="0.2">
      <c r="C245" s="20"/>
      <c r="D245" s="20"/>
      <c r="E245" s="20"/>
      <c r="F245" s="20"/>
      <c r="G245" s="20"/>
    </row>
    <row r="246" spans="3:7" x14ac:dyDescent="0.2">
      <c r="C246" s="20"/>
      <c r="D246" s="20"/>
      <c r="E246" s="20"/>
      <c r="F246" s="20"/>
      <c r="G246" s="20"/>
    </row>
    <row r="247" spans="3:7" x14ac:dyDescent="0.2">
      <c r="C247" s="20"/>
      <c r="D247" s="20"/>
      <c r="E247" s="20"/>
      <c r="F247" s="20"/>
      <c r="G247" s="20"/>
    </row>
    <row r="248" spans="3:7" x14ac:dyDescent="0.2">
      <c r="C248" s="20"/>
      <c r="D248" s="20"/>
      <c r="E248" s="20"/>
      <c r="F248" s="20"/>
      <c r="G248" s="20"/>
    </row>
    <row r="249" spans="3:7" x14ac:dyDescent="0.2">
      <c r="C249" s="20"/>
      <c r="D249" s="20"/>
      <c r="E249" s="20"/>
      <c r="F249" s="20"/>
      <c r="G249" s="20"/>
    </row>
    <row r="250" spans="3:7" x14ac:dyDescent="0.2">
      <c r="C250" s="20"/>
      <c r="D250" s="20"/>
      <c r="E250" s="20"/>
      <c r="F250" s="20"/>
      <c r="G250" s="20"/>
    </row>
    <row r="251" spans="3:7" x14ac:dyDescent="0.2">
      <c r="C251" s="20"/>
      <c r="D251" s="20"/>
      <c r="E251" s="20"/>
      <c r="F251" s="20"/>
      <c r="G251" s="20"/>
    </row>
    <row r="252" spans="3:7" x14ac:dyDescent="0.2">
      <c r="C252" s="20"/>
      <c r="D252" s="20"/>
      <c r="E252" s="20"/>
      <c r="F252" s="20"/>
      <c r="G252" s="20"/>
    </row>
    <row r="253" spans="3:7" x14ac:dyDescent="0.2">
      <c r="C253" s="20"/>
      <c r="D253" s="20"/>
      <c r="E253" s="20"/>
      <c r="F253" s="20"/>
      <c r="G253" s="20"/>
    </row>
    <row r="254" spans="3:7" x14ac:dyDescent="0.2">
      <c r="C254" s="20"/>
      <c r="D254" s="20"/>
      <c r="E254" s="20"/>
      <c r="F254" s="20"/>
      <c r="G254" s="20"/>
    </row>
    <row r="255" spans="3:7" x14ac:dyDescent="0.2">
      <c r="C255" s="20"/>
      <c r="D255" s="20"/>
      <c r="E255" s="20"/>
      <c r="F255" s="20"/>
      <c r="G255" s="20"/>
    </row>
    <row r="256" spans="3:7" x14ac:dyDescent="0.2">
      <c r="C256" s="20"/>
      <c r="D256" s="20"/>
      <c r="E256" s="20"/>
      <c r="F256" s="20"/>
      <c r="G256" s="20"/>
    </row>
    <row r="257" spans="3:7" x14ac:dyDescent="0.2">
      <c r="C257" s="20"/>
      <c r="D257" s="20"/>
      <c r="E257" s="20"/>
      <c r="F257" s="20"/>
      <c r="G257" s="20"/>
    </row>
    <row r="258" spans="3:7" x14ac:dyDescent="0.2">
      <c r="C258" s="20"/>
      <c r="D258" s="20"/>
      <c r="E258" s="20"/>
      <c r="F258" s="20"/>
      <c r="G258" s="20"/>
    </row>
    <row r="259" spans="3:7" x14ac:dyDescent="0.2">
      <c r="C259" s="20"/>
      <c r="D259" s="20"/>
      <c r="E259" s="20"/>
      <c r="F259" s="20"/>
      <c r="G259" s="20"/>
    </row>
    <row r="260" spans="3:7" x14ac:dyDescent="0.2">
      <c r="C260" s="20"/>
      <c r="D260" s="20"/>
      <c r="E260" s="20"/>
      <c r="F260" s="20"/>
      <c r="G260" s="20"/>
    </row>
    <row r="261" spans="3:7" x14ac:dyDescent="0.2">
      <c r="C261" s="20"/>
      <c r="D261" s="20"/>
      <c r="E261" s="20"/>
      <c r="F261" s="20"/>
      <c r="G261" s="20"/>
    </row>
    <row r="262" spans="3:7" x14ac:dyDescent="0.2">
      <c r="C262" s="20"/>
      <c r="D262" s="20"/>
      <c r="E262" s="20"/>
      <c r="F262" s="20"/>
      <c r="G262" s="20"/>
    </row>
    <row r="263" spans="3:7" x14ac:dyDescent="0.2">
      <c r="C263" s="20"/>
      <c r="D263" s="20"/>
      <c r="E263" s="20"/>
      <c r="F263" s="20"/>
      <c r="G263" s="20"/>
    </row>
    <row r="264" spans="3:7" x14ac:dyDescent="0.2">
      <c r="C264" s="20"/>
      <c r="D264" s="20"/>
      <c r="E264" s="20"/>
      <c r="F264" s="20"/>
      <c r="G264" s="20"/>
    </row>
    <row r="265" spans="3:7" x14ac:dyDescent="0.2">
      <c r="C265" s="20"/>
      <c r="D265" s="20"/>
      <c r="E265" s="20"/>
      <c r="F265" s="20"/>
      <c r="G265" s="20"/>
    </row>
    <row r="266" spans="3:7" x14ac:dyDescent="0.2">
      <c r="C266" s="20"/>
      <c r="D266" s="20"/>
      <c r="E266" s="20"/>
      <c r="F266" s="20"/>
      <c r="G266" s="20"/>
    </row>
    <row r="267" spans="3:7" x14ac:dyDescent="0.2">
      <c r="C267" s="20"/>
      <c r="D267" s="20"/>
      <c r="E267" s="20"/>
      <c r="F267" s="20"/>
      <c r="G267" s="20"/>
    </row>
    <row r="268" spans="3:7" x14ac:dyDescent="0.2">
      <c r="C268" s="20"/>
      <c r="D268" s="20"/>
      <c r="E268" s="20"/>
      <c r="F268" s="20"/>
      <c r="G268" s="20"/>
    </row>
    <row r="269" spans="3:7" x14ac:dyDescent="0.2">
      <c r="C269" s="20"/>
      <c r="D269" s="20"/>
      <c r="E269" s="20"/>
      <c r="F269" s="20"/>
      <c r="G269" s="20"/>
    </row>
    <row r="270" spans="3:7" x14ac:dyDescent="0.2">
      <c r="C270" s="20"/>
      <c r="D270" s="20"/>
      <c r="E270" s="20"/>
      <c r="F270" s="20"/>
      <c r="G270" s="20"/>
    </row>
    <row r="271" spans="3:7" x14ac:dyDescent="0.2">
      <c r="C271" s="20"/>
      <c r="D271" s="20"/>
      <c r="E271" s="20"/>
      <c r="F271" s="20"/>
      <c r="G271" s="20"/>
    </row>
    <row r="272" spans="3:7" x14ac:dyDescent="0.2">
      <c r="C272" s="20"/>
      <c r="D272" s="20"/>
      <c r="E272" s="20"/>
      <c r="F272" s="20"/>
      <c r="G272" s="20"/>
    </row>
    <row r="273" spans="3:7" x14ac:dyDescent="0.2">
      <c r="C273" s="20"/>
      <c r="D273" s="20"/>
      <c r="E273" s="20"/>
      <c r="F273" s="20"/>
      <c r="G273" s="20"/>
    </row>
    <row r="274" spans="3:7" x14ac:dyDescent="0.2">
      <c r="C274" s="20"/>
      <c r="D274" s="20"/>
      <c r="E274" s="20"/>
      <c r="F274" s="20"/>
      <c r="G274" s="20"/>
    </row>
    <row r="275" spans="3:7" x14ac:dyDescent="0.2">
      <c r="C275" s="20"/>
      <c r="D275" s="20"/>
      <c r="E275" s="20"/>
      <c r="F275" s="20"/>
      <c r="G275" s="20"/>
    </row>
    <row r="276" spans="3:7" x14ac:dyDescent="0.2">
      <c r="C276" s="20"/>
      <c r="D276" s="20"/>
      <c r="E276" s="20"/>
      <c r="F276" s="20"/>
      <c r="G276" s="20"/>
    </row>
    <row r="277" spans="3:7" x14ac:dyDescent="0.2">
      <c r="C277" s="20"/>
      <c r="D277" s="20"/>
      <c r="E277" s="20"/>
      <c r="F277" s="20"/>
      <c r="G277" s="20"/>
    </row>
    <row r="278" spans="3:7" x14ac:dyDescent="0.2">
      <c r="C278" s="20"/>
      <c r="D278" s="20"/>
      <c r="E278" s="20"/>
      <c r="F278" s="20"/>
      <c r="G278" s="20"/>
    </row>
    <row r="279" spans="3:7" x14ac:dyDescent="0.2">
      <c r="C279" s="20"/>
      <c r="D279" s="20"/>
      <c r="E279" s="20"/>
      <c r="F279" s="20"/>
      <c r="G279" s="20"/>
    </row>
    <row r="280" spans="3:7" x14ac:dyDescent="0.2">
      <c r="C280" s="20"/>
      <c r="D280" s="20"/>
      <c r="E280" s="20"/>
      <c r="F280" s="20"/>
      <c r="G280" s="20"/>
    </row>
    <row r="281" spans="3:7" x14ac:dyDescent="0.2">
      <c r="C281" s="20"/>
      <c r="D281" s="20"/>
      <c r="E281" s="20"/>
      <c r="F281" s="20"/>
      <c r="G281" s="20"/>
    </row>
    <row r="282" spans="3:7" x14ac:dyDescent="0.2">
      <c r="C282" s="20"/>
      <c r="D282" s="20"/>
      <c r="E282" s="20"/>
      <c r="F282" s="20"/>
      <c r="G282" s="20"/>
    </row>
    <row r="283" spans="3:7" x14ac:dyDescent="0.2">
      <c r="C283" s="20"/>
      <c r="D283" s="20"/>
      <c r="E283" s="20"/>
      <c r="F283" s="20"/>
      <c r="G283" s="20"/>
    </row>
    <row r="284" spans="3:7" x14ac:dyDescent="0.2">
      <c r="C284" s="20"/>
      <c r="D284" s="20"/>
      <c r="E284" s="20"/>
      <c r="F284" s="20"/>
      <c r="G284" s="20"/>
    </row>
    <row r="285" spans="3:7" x14ac:dyDescent="0.2">
      <c r="C285" s="20"/>
      <c r="D285" s="20"/>
      <c r="E285" s="20"/>
      <c r="F285" s="20"/>
      <c r="G285" s="20"/>
    </row>
    <row r="286" spans="3:7" x14ac:dyDescent="0.2">
      <c r="C286" s="20"/>
      <c r="D286" s="20"/>
      <c r="E286" s="20"/>
      <c r="F286" s="20"/>
      <c r="G286" s="20"/>
    </row>
    <row r="287" spans="3:7" x14ac:dyDescent="0.2">
      <c r="C287" s="20"/>
      <c r="D287" s="20"/>
      <c r="E287" s="20"/>
      <c r="F287" s="20"/>
      <c r="G287" s="20"/>
    </row>
    <row r="288" spans="3:7" x14ac:dyDescent="0.2">
      <c r="C288" s="20"/>
      <c r="D288" s="20"/>
      <c r="E288" s="20"/>
      <c r="F288" s="20"/>
      <c r="G288" s="20"/>
    </row>
    <row r="289" spans="3:7" x14ac:dyDescent="0.2">
      <c r="C289" s="20"/>
      <c r="D289" s="20"/>
      <c r="E289" s="20"/>
      <c r="F289" s="20"/>
      <c r="G289" s="20"/>
    </row>
    <row r="290" spans="3:7" x14ac:dyDescent="0.2">
      <c r="C290" s="20"/>
      <c r="D290" s="20"/>
      <c r="E290" s="20"/>
      <c r="F290" s="20"/>
      <c r="G290" s="20"/>
    </row>
    <row r="291" spans="3:7" x14ac:dyDescent="0.2">
      <c r="C291" s="20"/>
      <c r="D291" s="20"/>
      <c r="E291" s="20"/>
      <c r="F291" s="20"/>
      <c r="G291" s="20"/>
    </row>
    <row r="292" spans="3:7" x14ac:dyDescent="0.2">
      <c r="C292" s="20"/>
      <c r="D292" s="20"/>
      <c r="E292" s="20"/>
      <c r="F292" s="20"/>
      <c r="G292" s="20"/>
    </row>
    <row r="293" spans="3:7" x14ac:dyDescent="0.2">
      <c r="C293" s="20"/>
      <c r="D293" s="20"/>
      <c r="E293" s="20"/>
      <c r="F293" s="20"/>
      <c r="G293" s="20"/>
    </row>
    <row r="294" spans="3:7" x14ac:dyDescent="0.2">
      <c r="C294" s="20"/>
      <c r="D294" s="20"/>
      <c r="E294" s="20"/>
      <c r="F294" s="20"/>
      <c r="G294" s="20"/>
    </row>
    <row r="295" spans="3:7" x14ac:dyDescent="0.2">
      <c r="C295" s="20"/>
      <c r="D295" s="20"/>
      <c r="E295" s="20"/>
      <c r="F295" s="20"/>
      <c r="G295" s="20"/>
    </row>
    <row r="296" spans="3:7" x14ac:dyDescent="0.2">
      <c r="C296" s="20"/>
      <c r="D296" s="20"/>
      <c r="E296" s="20"/>
      <c r="F296" s="20"/>
      <c r="G296" s="20"/>
    </row>
    <row r="297" spans="3:7" x14ac:dyDescent="0.2">
      <c r="C297" s="20"/>
      <c r="D297" s="20"/>
      <c r="E297" s="20"/>
      <c r="F297" s="20"/>
      <c r="G297" s="20"/>
    </row>
    <row r="298" spans="3:7" x14ac:dyDescent="0.2">
      <c r="C298" s="20"/>
      <c r="D298" s="20"/>
      <c r="E298" s="20"/>
      <c r="F298" s="20"/>
      <c r="G298" s="20"/>
    </row>
    <row r="299" spans="3:7" x14ac:dyDescent="0.2">
      <c r="C299" s="20"/>
      <c r="D299" s="20"/>
      <c r="E299" s="20"/>
      <c r="F299" s="20"/>
      <c r="G299" s="20"/>
    </row>
    <row r="300" spans="3:7" x14ac:dyDescent="0.2">
      <c r="C300" s="20"/>
      <c r="D300" s="20"/>
      <c r="E300" s="20"/>
      <c r="F300" s="20"/>
      <c r="G300" s="20"/>
    </row>
    <row r="301" spans="3:7" x14ac:dyDescent="0.2">
      <c r="C301" s="20"/>
      <c r="D301" s="20"/>
      <c r="E301" s="20"/>
      <c r="F301" s="20"/>
      <c r="G301" s="20"/>
    </row>
    <row r="302" spans="3:7" x14ac:dyDescent="0.2">
      <c r="C302" s="20"/>
      <c r="D302" s="20"/>
      <c r="E302" s="20"/>
      <c r="F302" s="20"/>
      <c r="G302" s="20"/>
    </row>
    <row r="303" spans="3:7" x14ac:dyDescent="0.2">
      <c r="C303" s="20"/>
      <c r="D303" s="20"/>
      <c r="E303" s="20"/>
      <c r="F303" s="20"/>
      <c r="G303" s="20"/>
    </row>
    <row r="304" spans="3:7" x14ac:dyDescent="0.2">
      <c r="C304" s="20"/>
      <c r="D304" s="20"/>
      <c r="E304" s="20"/>
      <c r="F304" s="20"/>
      <c r="G304" s="20"/>
    </row>
    <row r="305" spans="3:7" x14ac:dyDescent="0.2">
      <c r="C305" s="20"/>
      <c r="D305" s="20"/>
      <c r="E305" s="20"/>
      <c r="F305" s="20"/>
      <c r="G305" s="20"/>
    </row>
    <row r="306" spans="3:7" x14ac:dyDescent="0.2">
      <c r="C306" s="20"/>
      <c r="D306" s="20"/>
      <c r="E306" s="20"/>
      <c r="F306" s="20"/>
      <c r="G306" s="20"/>
    </row>
    <row r="307" spans="3:7" x14ac:dyDescent="0.2">
      <c r="C307" s="20"/>
      <c r="D307" s="20"/>
      <c r="E307" s="20"/>
      <c r="F307" s="20"/>
      <c r="G307" s="20"/>
    </row>
    <row r="308" spans="3:7" x14ac:dyDescent="0.2">
      <c r="C308" s="20"/>
      <c r="D308" s="20"/>
      <c r="E308" s="20"/>
      <c r="F308" s="20"/>
      <c r="G308" s="20"/>
    </row>
    <row r="309" spans="3:7" x14ac:dyDescent="0.2">
      <c r="C309" s="20"/>
      <c r="D309" s="20"/>
      <c r="E309" s="20"/>
      <c r="F309" s="20"/>
      <c r="G309" s="20"/>
    </row>
    <row r="310" spans="3:7" x14ac:dyDescent="0.2">
      <c r="C310" s="20"/>
      <c r="D310" s="20"/>
      <c r="E310" s="20"/>
      <c r="F310" s="20"/>
      <c r="G310" s="20"/>
    </row>
    <row r="311" spans="3:7" x14ac:dyDescent="0.2">
      <c r="C311" s="20"/>
      <c r="D311" s="20"/>
      <c r="E311" s="20"/>
      <c r="F311" s="20"/>
      <c r="G311" s="20"/>
    </row>
    <row r="312" spans="3:7" x14ac:dyDescent="0.2">
      <c r="C312" s="20"/>
      <c r="D312" s="20"/>
      <c r="E312" s="20"/>
      <c r="F312" s="20"/>
      <c r="G312" s="20"/>
    </row>
    <row r="313" spans="3:7" x14ac:dyDescent="0.2">
      <c r="C313" s="20"/>
      <c r="D313" s="20"/>
      <c r="E313" s="20"/>
      <c r="F313" s="20"/>
      <c r="G313" s="20"/>
    </row>
    <row r="314" spans="3:7" x14ac:dyDescent="0.2">
      <c r="C314" s="20"/>
      <c r="D314" s="20"/>
      <c r="E314" s="20"/>
      <c r="F314" s="20"/>
      <c r="G314" s="20"/>
    </row>
    <row r="315" spans="3:7" x14ac:dyDescent="0.2">
      <c r="C315" s="20"/>
      <c r="D315" s="20"/>
      <c r="E315" s="20"/>
      <c r="F315" s="20"/>
      <c r="G315" s="20"/>
    </row>
    <row r="316" spans="3:7" x14ac:dyDescent="0.2">
      <c r="C316" s="20"/>
      <c r="D316" s="20"/>
      <c r="E316" s="20"/>
      <c r="F316" s="20"/>
      <c r="G316" s="20"/>
    </row>
    <row r="317" spans="3:7" x14ac:dyDescent="0.2">
      <c r="C317" s="20"/>
      <c r="D317" s="20"/>
      <c r="E317" s="20"/>
      <c r="F317" s="20"/>
      <c r="G317" s="20"/>
    </row>
    <row r="318" spans="3:7" x14ac:dyDescent="0.2">
      <c r="C318" s="20"/>
      <c r="D318" s="20"/>
      <c r="E318" s="20"/>
      <c r="F318" s="20"/>
      <c r="G318" s="20"/>
    </row>
    <row r="319" spans="3:7" x14ac:dyDescent="0.2">
      <c r="C319" s="20"/>
      <c r="D319" s="20"/>
      <c r="E319" s="20"/>
      <c r="F319" s="20"/>
      <c r="G319" s="20"/>
    </row>
    <row r="320" spans="3:7" x14ac:dyDescent="0.2">
      <c r="C320" s="20"/>
      <c r="D320" s="20"/>
      <c r="E320" s="20"/>
      <c r="F320" s="20"/>
      <c r="G320" s="20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topLeftCell="A4" workbookViewId="0">
      <selection activeCell="I22" sqref="I22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1.7109375" style="14" bestFit="1" customWidth="1"/>
    <col min="5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5" t="s">
        <v>77</v>
      </c>
      <c r="F4" s="2"/>
    </row>
    <row r="5" spans="1:15" ht="13.5" thickBot="1" x14ac:dyDescent="0.25">
      <c r="A5" s="14" t="s">
        <v>78</v>
      </c>
      <c r="D5" s="26"/>
      <c r="F5" s="2"/>
    </row>
    <row r="6" spans="1:15" ht="13.5" thickBot="1" x14ac:dyDescent="0.25">
      <c r="A6" s="14" t="s">
        <v>79</v>
      </c>
      <c r="D6" s="27">
        <f>+D5*(100%+D7)</f>
        <v>0</v>
      </c>
      <c r="F6" s="2"/>
    </row>
    <row r="7" spans="1:15" x14ac:dyDescent="0.2">
      <c r="A7" s="14" t="s">
        <v>80</v>
      </c>
      <c r="D7" s="23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9"/>
      <c r="E14" s="19"/>
      <c r="F14" s="19"/>
      <c r="G14" s="19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4" t="s">
        <v>16</v>
      </c>
      <c r="C16" s="16">
        <f>C15*$D$9</f>
        <v>1396.0311489449766</v>
      </c>
      <c r="D16" s="16">
        <f t="shared" ref="D16:G16" si="0">D15*$D$9</f>
        <v>1418.8928634770255</v>
      </c>
      <c r="E16" s="16">
        <f t="shared" si="0"/>
        <v>1434.7211870152955</v>
      </c>
      <c r="F16" s="16">
        <f t="shared" si="0"/>
        <v>1457.5835541409895</v>
      </c>
      <c r="G16" s="16">
        <f t="shared" si="0"/>
        <v>1473.4125430915544</v>
      </c>
      <c r="I16" s="2" t="s">
        <v>17</v>
      </c>
      <c r="J16" s="8" t="s">
        <v>18</v>
      </c>
      <c r="K16" s="14" t="s">
        <v>19</v>
      </c>
      <c r="L16" s="14" t="s">
        <v>20</v>
      </c>
      <c r="M16" s="2" t="s">
        <v>21</v>
      </c>
      <c r="N16" s="2"/>
      <c r="O16" s="2"/>
    </row>
    <row r="17" spans="1:15" x14ac:dyDescent="0.2">
      <c r="A17" s="2"/>
      <c r="B17" s="14" t="s">
        <v>22</v>
      </c>
      <c r="C17" s="16">
        <f>C15-C16</f>
        <v>23986.353377327323</v>
      </c>
      <c r="D17" s="16">
        <f>D15-D16</f>
        <v>24379.159199741618</v>
      </c>
      <c r="E17" s="16">
        <f>E15-E16</f>
        <v>24651.118576899167</v>
      </c>
      <c r="F17" s="16">
        <f>F15-F16</f>
        <v>25043.935612058816</v>
      </c>
      <c r="G17" s="16">
        <f>G15-G16</f>
        <v>25315.906422209435</v>
      </c>
      <c r="I17" s="2" t="s">
        <v>23</v>
      </c>
      <c r="J17" s="8" t="s">
        <v>24</v>
      </c>
      <c r="K17" s="2" t="s">
        <v>25</v>
      </c>
      <c r="L17" s="14" t="s">
        <v>26</v>
      </c>
      <c r="O17" s="2"/>
    </row>
    <row r="18" spans="1:15" x14ac:dyDescent="0.2">
      <c r="A18" s="2"/>
      <c r="B18" s="14" t="s">
        <v>27</v>
      </c>
      <c r="C18" s="16">
        <f>C15*$D$10</f>
        <v>2792.0622978899532</v>
      </c>
      <c r="D18" s="16">
        <f>D15*$D$10</f>
        <v>2837.7857269540509</v>
      </c>
      <c r="E18" s="16">
        <f>E15*$D$10</f>
        <v>2869.4423740305911</v>
      </c>
      <c r="F18" s="16">
        <f>F15*$D$10</f>
        <v>2915.1671082819789</v>
      </c>
      <c r="G18" s="16">
        <f>G15*$D$10</f>
        <v>2946.8250861831089</v>
      </c>
      <c r="I18" s="2"/>
      <c r="J18" s="8"/>
      <c r="K18" s="2"/>
      <c r="O18" s="9"/>
    </row>
    <row r="19" spans="1:15" x14ac:dyDescent="0.2">
      <c r="A19" s="2" t="s">
        <v>28</v>
      </c>
      <c r="B19" s="1"/>
      <c r="C19" s="2"/>
      <c r="D19" s="10"/>
      <c r="E19" s="10"/>
      <c r="F19" s="2"/>
      <c r="G19" s="2"/>
      <c r="I19" s="9" t="s">
        <v>29</v>
      </c>
      <c r="J19" s="8" t="s">
        <v>30</v>
      </c>
      <c r="K19" s="14" t="s">
        <v>31</v>
      </c>
      <c r="L19" s="14" t="s">
        <v>32</v>
      </c>
      <c r="O19" s="9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9" t="s">
        <v>34</v>
      </c>
      <c r="J20" s="8" t="s">
        <v>35</v>
      </c>
      <c r="K20" s="14" t="s">
        <v>36</v>
      </c>
      <c r="L20" s="14" t="s">
        <v>37</v>
      </c>
      <c r="O20" s="9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9" t="s">
        <v>38</v>
      </c>
      <c r="J21" s="8" t="s">
        <v>39</v>
      </c>
      <c r="K21" s="2" t="s">
        <v>40</v>
      </c>
      <c r="L21" s="14" t="s">
        <v>41</v>
      </c>
      <c r="O21" s="9"/>
    </row>
    <row r="22" spans="1:15" x14ac:dyDescent="0.2">
      <c r="A22" s="2"/>
      <c r="B22" s="2" t="s">
        <v>16</v>
      </c>
      <c r="C22" s="16">
        <f>C21*$D$9</f>
        <v>1506.745573423058</v>
      </c>
      <c r="D22" s="16">
        <f t="shared" ref="D22:G22" si="1">D21*$D$9</f>
        <v>1529.4665181428463</v>
      </c>
      <c r="E22" s="16">
        <f t="shared" si="1"/>
        <v>1545.1993134239804</v>
      </c>
      <c r="F22" s="16">
        <f t="shared" si="1"/>
        <v>1567.9202581437687</v>
      </c>
      <c r="G22" s="16">
        <f t="shared" si="1"/>
        <v>1583.6469548008076</v>
      </c>
      <c r="I22" s="9" t="s">
        <v>42</v>
      </c>
      <c r="K22" s="2" t="s">
        <v>43</v>
      </c>
      <c r="L22" s="2" t="s">
        <v>44</v>
      </c>
      <c r="O22" s="9"/>
    </row>
    <row r="23" spans="1:15" x14ac:dyDescent="0.2">
      <c r="A23" s="2"/>
      <c r="B23" s="2" t="s">
        <v>22</v>
      </c>
      <c r="C23" s="16">
        <f>C21-C22</f>
        <v>25888.62848881436</v>
      </c>
      <c r="D23" s="16">
        <f>D21-D22</f>
        <v>26279.015629908907</v>
      </c>
      <c r="E23" s="16">
        <f>E21-E22</f>
        <v>26549.333657921114</v>
      </c>
      <c r="F23" s="16">
        <f>F21-F22</f>
        <v>26939.720799015664</v>
      </c>
      <c r="G23" s="16">
        <f>G21-G22</f>
        <v>27209.934041577515</v>
      </c>
      <c r="I23" s="9"/>
      <c r="K23" s="2"/>
      <c r="L23" s="2"/>
      <c r="O23" s="9"/>
    </row>
    <row r="24" spans="1:15" x14ac:dyDescent="0.2">
      <c r="A24" s="2"/>
      <c r="B24" s="2" t="s">
        <v>27</v>
      </c>
      <c r="C24" s="16">
        <f>C21*$D$10</f>
        <v>3013.491146846116</v>
      </c>
      <c r="D24" s="16">
        <f>D21*$D$10</f>
        <v>3058.9330362856927</v>
      </c>
      <c r="E24" s="16">
        <f>E21*$D$10</f>
        <v>3090.3986268479607</v>
      </c>
      <c r="F24" s="16">
        <f>F21*$D$10</f>
        <v>3135.8405162875374</v>
      </c>
      <c r="G24" s="16">
        <f>G21*$D$10</f>
        <v>3167.2939096016153</v>
      </c>
      <c r="I24" s="9" t="s">
        <v>45</v>
      </c>
      <c r="K24" s="14" t="s">
        <v>46</v>
      </c>
      <c r="L24" s="14" t="s">
        <v>47</v>
      </c>
      <c r="O24" s="9"/>
    </row>
    <row r="25" spans="1:15" x14ac:dyDescent="0.2">
      <c r="A25" s="2" t="s">
        <v>28</v>
      </c>
      <c r="B25" s="2"/>
      <c r="C25" s="16"/>
      <c r="D25" s="16"/>
      <c r="E25" s="16"/>
      <c r="F25" s="16"/>
      <c r="G25" s="11"/>
      <c r="I25" s="9" t="s">
        <v>48</v>
      </c>
      <c r="K25" s="14" t="s">
        <v>49</v>
      </c>
      <c r="L25" s="17" t="s">
        <v>50</v>
      </c>
      <c r="O25" s="12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9" t="s">
        <v>51</v>
      </c>
      <c r="L26" s="17" t="s">
        <v>52</v>
      </c>
      <c r="O26" s="12"/>
    </row>
    <row r="27" spans="1:15" x14ac:dyDescent="0.2">
      <c r="A27" s="2"/>
      <c r="B27" s="2" t="s">
        <v>16</v>
      </c>
      <c r="C27" s="16">
        <f>C26*$D$9</f>
        <v>1531.0306272078074</v>
      </c>
      <c r="D27" s="16">
        <f t="shared" ref="D27:G27" si="2">D26*$D$9</f>
        <v>1553.0403800649301</v>
      </c>
      <c r="E27" s="16">
        <f t="shared" si="2"/>
        <v>1568.2761747206666</v>
      </c>
      <c r="F27" s="16">
        <f t="shared" si="2"/>
        <v>1590.2974407002334</v>
      </c>
      <c r="G27" s="16">
        <f t="shared" si="2"/>
        <v>1605.5326241827279</v>
      </c>
      <c r="I27" s="12" t="s">
        <v>53</v>
      </c>
      <c r="L27" s="17" t="s">
        <v>54</v>
      </c>
      <c r="O27" s="12"/>
    </row>
    <row r="28" spans="1:15" x14ac:dyDescent="0.2">
      <c r="A28" s="2"/>
      <c r="B28" s="2" t="s">
        <v>22</v>
      </c>
      <c r="C28" s="16">
        <f>C26-C27</f>
        <v>26305.889867479596</v>
      </c>
      <c r="D28" s="16">
        <f>D26-D27</f>
        <v>26684.057439297438</v>
      </c>
      <c r="E28" s="16">
        <f>E26-E27</f>
        <v>26945.836092927817</v>
      </c>
      <c r="F28" s="16">
        <f>F26-F27</f>
        <v>27324.201481122192</v>
      </c>
      <c r="G28" s="16">
        <f>G26-G27</f>
        <v>27585.96963368505</v>
      </c>
      <c r="I28" s="12"/>
      <c r="L28" s="17"/>
      <c r="O28" s="8"/>
    </row>
    <row r="29" spans="1:15" x14ac:dyDescent="0.2">
      <c r="A29" s="2"/>
      <c r="B29" s="2" t="s">
        <v>27</v>
      </c>
      <c r="C29" s="16">
        <f>C26*$D$10</f>
        <v>3062.0612544156147</v>
      </c>
      <c r="D29" s="16">
        <f>D26*$D$10</f>
        <v>3106.0807601298602</v>
      </c>
      <c r="E29" s="16">
        <f>E26*$D$10</f>
        <v>3136.5523494413333</v>
      </c>
      <c r="F29" s="16">
        <f>F26*$D$10</f>
        <v>3180.5948814004669</v>
      </c>
      <c r="G29" s="16">
        <f>G26*$D$10</f>
        <v>3211.0652483654558</v>
      </c>
      <c r="I29" s="12" t="s">
        <v>55</v>
      </c>
      <c r="L29" s="13" t="s">
        <v>56</v>
      </c>
      <c r="O29" s="8"/>
    </row>
    <row r="30" spans="1:15" x14ac:dyDescent="0.2">
      <c r="A30" s="2" t="s">
        <v>28</v>
      </c>
      <c r="B30" s="2"/>
      <c r="C30" s="16"/>
      <c r="D30" s="16"/>
      <c r="E30" s="16"/>
      <c r="F30" s="11"/>
      <c r="G30" s="16"/>
      <c r="I30" s="12" t="s">
        <v>57</v>
      </c>
      <c r="L30" s="17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7" t="s">
        <v>59</v>
      </c>
      <c r="O31" s="8"/>
    </row>
    <row r="32" spans="1:15" x14ac:dyDescent="0.2">
      <c r="A32" s="2"/>
      <c r="B32" s="2" t="s">
        <v>16</v>
      </c>
      <c r="C32" s="16">
        <f>C31*$D$9</f>
        <v>1555.8742455663905</v>
      </c>
      <c r="D32" s="16">
        <f t="shared" ref="D32:G32" si="3">D31*$D$9</f>
        <v>1577.1330465108153</v>
      </c>
      <c r="E32" s="16">
        <f t="shared" si="3"/>
        <v>1591.8430938301251</v>
      </c>
      <c r="F32" s="16">
        <f t="shared" si="3"/>
        <v>1613.0972943468439</v>
      </c>
      <c r="G32" s="16">
        <f t="shared" si="3"/>
        <v>1627.8078715674817</v>
      </c>
      <c r="L32" s="17" t="s">
        <v>60</v>
      </c>
      <c r="O32" s="8"/>
    </row>
    <row r="33" spans="1:15" x14ac:dyDescent="0.2">
      <c r="A33" s="2"/>
      <c r="B33" s="2" t="s">
        <v>22</v>
      </c>
      <c r="C33" s="16">
        <f>C31-C32</f>
        <v>26732.748401095254</v>
      </c>
      <c r="D33" s="16">
        <f>D31-D32</f>
        <v>27098.013253685829</v>
      </c>
      <c r="E33" s="16">
        <f>E31-E32</f>
        <v>27350.758612172151</v>
      </c>
      <c r="F33" s="16">
        <f>F31-F32</f>
        <v>27715.944421050317</v>
      </c>
      <c r="G33" s="16">
        <f>G31-G32</f>
        <v>27968.698884204914</v>
      </c>
      <c r="L33" s="17" t="s">
        <v>61</v>
      </c>
    </row>
    <row r="34" spans="1:15" x14ac:dyDescent="0.2">
      <c r="A34" s="2"/>
      <c r="B34" s="2" t="s">
        <v>27</v>
      </c>
      <c r="C34" s="16">
        <f>C31*$D$10</f>
        <v>3111.7484911327811</v>
      </c>
      <c r="D34" s="16">
        <f>D31*$D$10</f>
        <v>3154.2660930216307</v>
      </c>
      <c r="E34" s="16">
        <f>E31*$D$10</f>
        <v>3183.6861876602502</v>
      </c>
      <c r="F34" s="16">
        <f>F31*$D$10</f>
        <v>3226.1945886936878</v>
      </c>
      <c r="G34" s="16">
        <f>G31*$D$10</f>
        <v>3255.6157431349634</v>
      </c>
      <c r="L34" s="17" t="s">
        <v>62</v>
      </c>
      <c r="O34" s="2"/>
    </row>
    <row r="35" spans="1:15" x14ac:dyDescent="0.2">
      <c r="A35" s="2" t="s">
        <v>28</v>
      </c>
      <c r="B35" s="2"/>
      <c r="C35" s="16"/>
      <c r="D35" s="16"/>
      <c r="E35" s="11"/>
      <c r="F35" s="16"/>
      <c r="G35" s="16"/>
      <c r="L35" s="14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4" t="s">
        <v>64</v>
      </c>
    </row>
    <row r="37" spans="1:15" x14ac:dyDescent="0.2">
      <c r="A37" s="2"/>
      <c r="B37" s="2" t="s">
        <v>16</v>
      </c>
      <c r="C37" s="16">
        <f>C36*$D$9</f>
        <v>1607.2602624857223</v>
      </c>
      <c r="D37" s="16">
        <f t="shared" ref="D37:G37" si="4">D36*$D$9</f>
        <v>1626.8311851771846</v>
      </c>
      <c r="E37" s="16">
        <f t="shared" si="4"/>
        <v>1640.3791015799579</v>
      </c>
      <c r="F37" s="16">
        <f t="shared" si="4"/>
        <v>1659.95002427142</v>
      </c>
      <c r="G37" s="16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6">
        <f>C36-C37</f>
        <v>27615.653600891048</v>
      </c>
      <c r="D38" s="16">
        <f>D36-D37</f>
        <v>27951.917636226171</v>
      </c>
      <c r="E38" s="16">
        <f>E36-E37</f>
        <v>28184.695472601095</v>
      </c>
      <c r="F38" s="16">
        <f>F36-F37</f>
        <v>28520.959507936215</v>
      </c>
      <c r="G38" s="16">
        <f>G36-G37</f>
        <v>28753.649195930415</v>
      </c>
      <c r="L38" s="14" t="s">
        <v>66</v>
      </c>
      <c r="O38" s="2"/>
    </row>
    <row r="39" spans="1:15" x14ac:dyDescent="0.2">
      <c r="A39" s="2"/>
      <c r="B39" s="2" t="s">
        <v>27</v>
      </c>
      <c r="C39" s="16">
        <f>C36*$D$10</f>
        <v>3214.5205249714445</v>
      </c>
      <c r="D39" s="16">
        <f>D36*$D$10</f>
        <v>3253.6623703543692</v>
      </c>
      <c r="E39" s="16">
        <f>E36*$D$10</f>
        <v>3280.7582031599159</v>
      </c>
      <c r="F39" s="16">
        <f>F36*$D$10</f>
        <v>3319.9000485428401</v>
      </c>
      <c r="G39" s="16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6">
        <f>C40*$D$9</f>
        <v>1633.8199759069689</v>
      </c>
      <c r="D41" s="16">
        <f t="shared" ref="D41:G41" si="5">D40*$D$9</f>
        <v>1652.4648742073675</v>
      </c>
      <c r="E41" s="16">
        <f t="shared" si="5"/>
        <v>1665.3695756072063</v>
      </c>
      <c r="F41" s="16">
        <f t="shared" si="5"/>
        <v>1684.0093435785693</v>
      </c>
      <c r="G41" s="16">
        <f t="shared" si="5"/>
        <v>1696.9191753074451</v>
      </c>
    </row>
    <row r="42" spans="1:15" x14ac:dyDescent="0.2">
      <c r="A42" s="2"/>
      <c r="B42" s="2" t="s">
        <v>22</v>
      </c>
      <c r="C42" s="16">
        <f>C40-C41</f>
        <v>28071.997767856101</v>
      </c>
      <c r="D42" s="16">
        <f>D40-D41</f>
        <v>28392.351020472044</v>
      </c>
      <c r="E42" s="16">
        <f>E40-E41</f>
        <v>28614.077253614731</v>
      </c>
      <c r="F42" s="16">
        <f>F40-F41</f>
        <v>28934.342357849964</v>
      </c>
      <c r="G42" s="16">
        <f>G40-G41</f>
        <v>29156.156739373375</v>
      </c>
    </row>
    <row r="43" spans="1:15" x14ac:dyDescent="0.2">
      <c r="A43" s="2"/>
      <c r="B43" s="2" t="s">
        <v>27</v>
      </c>
      <c r="C43" s="16">
        <f>C40*$D$10</f>
        <v>3267.6399518139378</v>
      </c>
      <c r="D43" s="16">
        <f>D40*$D$10</f>
        <v>3304.9297484147351</v>
      </c>
      <c r="E43" s="16">
        <f>E40*$D$10</f>
        <v>3330.7391512144127</v>
      </c>
      <c r="F43" s="16">
        <f>F40*$D$10</f>
        <v>3368.0186871571386</v>
      </c>
      <c r="G43" s="16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6">
        <f>C44*$D$9</f>
        <v>1660.9552727180132</v>
      </c>
      <c r="D45" s="16">
        <f t="shared" ref="D45:G45" si="6">D44*$D$9</f>
        <v>1678.6071071032802</v>
      </c>
      <c r="E45" s="16">
        <f t="shared" si="6"/>
        <v>1690.8339637791898</v>
      </c>
      <c r="F45" s="16">
        <f t="shared" si="6"/>
        <v>1708.4855021199232</v>
      </c>
      <c r="G45" s="16">
        <f t="shared" si="6"/>
        <v>1720.7072284667966</v>
      </c>
    </row>
    <row r="46" spans="1:15" x14ac:dyDescent="0.2">
      <c r="A46" s="2"/>
      <c r="B46" s="2" t="s">
        <v>22</v>
      </c>
      <c r="C46" s="16">
        <f>C44-C45</f>
        <v>28538.231503973137</v>
      </c>
      <c r="D46" s="16">
        <f>D44-D45</f>
        <v>28841.522112956358</v>
      </c>
      <c r="E46" s="16">
        <f>E44-E45</f>
        <v>29051.601741296989</v>
      </c>
      <c r="F46" s="16">
        <f>F44-F45</f>
        <v>29354.887263696863</v>
      </c>
      <c r="G46" s="16">
        <f>G44-G45</f>
        <v>29564.878743656776</v>
      </c>
      <c r="O46" s="2"/>
    </row>
    <row r="47" spans="1:15" x14ac:dyDescent="0.2">
      <c r="A47" s="2"/>
      <c r="B47" s="2" t="s">
        <v>27</v>
      </c>
      <c r="C47" s="16">
        <f>C44*$D$10</f>
        <v>3321.9105454360265</v>
      </c>
      <c r="D47" s="16">
        <f>D44*$D$10</f>
        <v>3357.2142142065604</v>
      </c>
      <c r="E47" s="16">
        <f>E44*$D$10</f>
        <v>3381.6679275583797</v>
      </c>
      <c r="F47" s="16">
        <f>F44*$D$10</f>
        <v>3416.9710042398465</v>
      </c>
      <c r="G47" s="16">
        <f>G44*$D$10</f>
        <v>3441.4144569335931</v>
      </c>
    </row>
    <row r="48" spans="1:15" x14ac:dyDescent="0.2">
      <c r="A48" s="2" t="s">
        <v>28</v>
      </c>
      <c r="B48" s="2"/>
      <c r="C48" s="11"/>
      <c r="D48" s="16"/>
      <c r="E48" s="16"/>
      <c r="F48" s="16"/>
      <c r="G48" s="16"/>
      <c r="O48" s="17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  <c r="O49" s="17"/>
    </row>
    <row r="50" spans="1:15" x14ac:dyDescent="0.2">
      <c r="A50" s="2"/>
      <c r="B50" s="2" t="s">
        <v>16</v>
      </c>
      <c r="C50" s="16">
        <f>C49*$D$9</f>
        <v>1688.7055185202294</v>
      </c>
      <c r="D50" s="16">
        <f t="shared" ref="D50:G50" si="7">D49*$D$9</f>
        <v>1705.313034902063</v>
      </c>
      <c r="E50" s="16">
        <f t="shared" si="7"/>
        <v>1716.8062545257731</v>
      </c>
      <c r="F50" s="16">
        <f t="shared" si="7"/>
        <v>1733.4137709076065</v>
      </c>
      <c r="G50" s="16">
        <f t="shared" si="7"/>
        <v>1744.9069905313161</v>
      </c>
      <c r="O50" s="17"/>
    </row>
    <row r="51" spans="1:15" x14ac:dyDescent="0.2">
      <c r="A51" s="2"/>
      <c r="B51" s="2" t="s">
        <v>22</v>
      </c>
      <c r="C51" s="16">
        <f>C49-C50</f>
        <v>29015.031181847575</v>
      </c>
      <c r="D51" s="16">
        <f>D49-D50</f>
        <v>29300.378508771813</v>
      </c>
      <c r="E51" s="16">
        <f>E49-E50</f>
        <v>29497.852918670098</v>
      </c>
      <c r="F51" s="16">
        <f>F49-F50</f>
        <v>29783.200245594329</v>
      </c>
      <c r="G51" s="16">
        <f>G49-G50</f>
        <v>29980.674655492614</v>
      </c>
      <c r="O51" s="13"/>
    </row>
    <row r="52" spans="1:15" x14ac:dyDescent="0.2">
      <c r="A52" s="2"/>
      <c r="B52" s="2" t="s">
        <v>27</v>
      </c>
      <c r="C52" s="16">
        <f>C49*$D$10</f>
        <v>3377.4110370404587</v>
      </c>
      <c r="D52" s="16">
        <f>D49*$D$10</f>
        <v>3410.626069804126</v>
      </c>
      <c r="E52" s="16">
        <f>E49*$D$10</f>
        <v>3433.6125090515461</v>
      </c>
      <c r="F52" s="16">
        <f>F49*$D$10</f>
        <v>3466.827541815213</v>
      </c>
      <c r="G52" s="16">
        <f>G49*$D$10</f>
        <v>3489.8139810626321</v>
      </c>
      <c r="O52" s="17"/>
    </row>
    <row r="53" spans="1:15" x14ac:dyDescent="0.2">
      <c r="A53" s="2"/>
      <c r="B53" s="1"/>
      <c r="C53" s="2"/>
      <c r="D53" s="2"/>
      <c r="E53" s="2"/>
      <c r="F53" s="2"/>
      <c r="G53" s="2"/>
      <c r="O53" s="17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  <c r="O54" s="17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  <c r="O55" s="17"/>
    </row>
    <row r="56" spans="1:15" x14ac:dyDescent="0.2">
      <c r="A56" s="2"/>
      <c r="B56" s="2" t="s">
        <v>16</v>
      </c>
      <c r="C56" s="16">
        <f>C55*$D$9</f>
        <v>1935.927096706703</v>
      </c>
      <c r="D56" s="16">
        <f t="shared" ref="D56:G56" si="8">D55*$D$9</f>
        <v>1941.6057296588267</v>
      </c>
      <c r="E56" s="16">
        <f t="shared" si="8"/>
        <v>1945.5344817991565</v>
      </c>
      <c r="F56" s="16">
        <f t="shared" si="8"/>
        <v>1951.2135533616733</v>
      </c>
      <c r="G56" s="16">
        <f t="shared" si="8"/>
        <v>1955.1485157325626</v>
      </c>
      <c r="O56" s="17"/>
    </row>
    <row r="57" spans="1:15" x14ac:dyDescent="0.2">
      <c r="A57" s="2"/>
      <c r="B57" s="2" t="s">
        <v>22</v>
      </c>
      <c r="C57" s="16">
        <f>C55-C56</f>
        <v>33262.747388869713</v>
      </c>
      <c r="D57" s="16">
        <f>D55-D56</f>
        <v>33360.316627774388</v>
      </c>
      <c r="E57" s="16">
        <f>E55-E56</f>
        <v>33427.819732730961</v>
      </c>
      <c r="F57" s="16">
        <f>F55-F56</f>
        <v>33525.396507759659</v>
      </c>
      <c r="G57" s="16">
        <f>G55-G56</f>
        <v>33593.006315768573</v>
      </c>
    </row>
    <row r="58" spans="1:15" x14ac:dyDescent="0.2">
      <c r="A58" s="2"/>
      <c r="B58" s="2" t="s">
        <v>27</v>
      </c>
      <c r="C58" s="16">
        <f>C55*$D$10</f>
        <v>3871.8541934134059</v>
      </c>
      <c r="D58" s="16">
        <f>D55*$D$10</f>
        <v>3883.2114593176534</v>
      </c>
      <c r="E58" s="16">
        <f>E55*$D$10</f>
        <v>3891.0689635983131</v>
      </c>
      <c r="F58" s="16">
        <f>F55*$D$10</f>
        <v>3902.4271067233467</v>
      </c>
      <c r="G58" s="16">
        <f>G55*$D$10</f>
        <v>3910.2970314651252</v>
      </c>
    </row>
    <row r="59" spans="1:15" x14ac:dyDescent="0.2">
      <c r="A59" s="2" t="s">
        <v>28</v>
      </c>
      <c r="E59" s="10"/>
      <c r="O59" s="2"/>
    </row>
    <row r="61" spans="1:15" x14ac:dyDescent="0.2">
      <c r="A61" s="25" t="s">
        <v>73</v>
      </c>
      <c r="D61" s="16">
        <v>3.51</v>
      </c>
      <c r="F61" s="22"/>
      <c r="G61" s="22"/>
    </row>
    <row r="62" spans="1:15" x14ac:dyDescent="0.2">
      <c r="A62" s="14" t="s">
        <v>81</v>
      </c>
      <c r="D62" s="16">
        <v>-0.21</v>
      </c>
      <c r="F62" s="22"/>
      <c r="G62" s="22"/>
    </row>
    <row r="63" spans="1:15" x14ac:dyDescent="0.2">
      <c r="A63" s="14" t="s">
        <v>69</v>
      </c>
      <c r="D63" s="18">
        <f>+D61+D62</f>
        <v>3.3</v>
      </c>
      <c r="E63" s="24">
        <f>+D63/100</f>
        <v>3.3000000000000002E-2</v>
      </c>
      <c r="F63" s="22"/>
      <c r="G63" s="22"/>
    </row>
    <row r="64" spans="1:15" x14ac:dyDescent="0.2">
      <c r="C64" s="22"/>
      <c r="D64" s="22"/>
      <c r="E64" s="22"/>
      <c r="F64" s="22"/>
      <c r="G64" s="22"/>
    </row>
    <row r="65" spans="3:7" x14ac:dyDescent="0.2">
      <c r="C65" s="22"/>
      <c r="D65" s="22"/>
      <c r="E65" s="22"/>
      <c r="F65" s="22"/>
      <c r="G65" s="22"/>
    </row>
    <row r="66" spans="3:7" x14ac:dyDescent="0.2">
      <c r="C66" s="22"/>
      <c r="D66" s="22"/>
      <c r="E66" s="22"/>
      <c r="F66" s="22"/>
      <c r="G66" s="22"/>
    </row>
    <row r="67" spans="3:7" x14ac:dyDescent="0.2">
      <c r="C67" s="22"/>
      <c r="D67" s="22"/>
      <c r="E67" s="22"/>
      <c r="F67" s="22"/>
      <c r="G67" s="22"/>
    </row>
    <row r="68" spans="3:7" x14ac:dyDescent="0.2">
      <c r="C68" s="22"/>
      <c r="D68" s="22"/>
      <c r="E68" s="22"/>
      <c r="F68" s="22"/>
      <c r="G68" s="22"/>
    </row>
    <row r="69" spans="3:7" x14ac:dyDescent="0.2">
      <c r="C69" s="22"/>
      <c r="D69" s="22"/>
      <c r="E69" s="22"/>
      <c r="F69" s="22"/>
      <c r="G69" s="22"/>
    </row>
    <row r="70" spans="3:7" x14ac:dyDescent="0.2">
      <c r="C70" s="22"/>
      <c r="D70" s="22"/>
      <c r="E70" s="22"/>
      <c r="F70" s="22"/>
      <c r="G70" s="22"/>
    </row>
    <row r="71" spans="3:7" x14ac:dyDescent="0.2">
      <c r="C71" s="22"/>
      <c r="D71" s="22"/>
      <c r="E71" s="22"/>
      <c r="F71" s="22"/>
      <c r="G71" s="22"/>
    </row>
    <row r="72" spans="3:7" x14ac:dyDescent="0.2">
      <c r="C72" s="22"/>
      <c r="D72" s="22"/>
      <c r="E72" s="22"/>
      <c r="F72" s="22"/>
      <c r="G72" s="22"/>
    </row>
    <row r="73" spans="3:7" x14ac:dyDescent="0.2">
      <c r="C73" s="22"/>
      <c r="D73" s="22"/>
      <c r="E73" s="22"/>
      <c r="F73" s="22"/>
      <c r="G73" s="22"/>
    </row>
    <row r="74" spans="3:7" x14ac:dyDescent="0.2">
      <c r="C74" s="22"/>
      <c r="D74" s="22"/>
      <c r="E74" s="22"/>
      <c r="F74" s="22"/>
      <c r="G74" s="22"/>
    </row>
    <row r="75" spans="3:7" x14ac:dyDescent="0.2">
      <c r="C75" s="22"/>
      <c r="D75" s="22"/>
      <c r="E75" s="22"/>
      <c r="F75" s="22"/>
      <c r="G75" s="22"/>
    </row>
    <row r="76" spans="3:7" x14ac:dyDescent="0.2">
      <c r="C76" s="22"/>
      <c r="D76" s="22"/>
      <c r="E76" s="22"/>
      <c r="F76" s="22"/>
      <c r="G76" s="22"/>
    </row>
    <row r="77" spans="3:7" x14ac:dyDescent="0.2">
      <c r="C77" s="22"/>
      <c r="D77" s="22"/>
      <c r="E77" s="22"/>
      <c r="F77" s="22"/>
      <c r="G77" s="22"/>
    </row>
    <row r="78" spans="3:7" x14ac:dyDescent="0.2">
      <c r="C78" s="22"/>
      <c r="D78" s="22"/>
      <c r="E78" s="22"/>
      <c r="F78" s="22"/>
      <c r="G78" s="22"/>
    </row>
    <row r="79" spans="3:7" x14ac:dyDescent="0.2">
      <c r="C79" s="22"/>
      <c r="D79" s="22"/>
      <c r="E79" s="22"/>
      <c r="F79" s="22"/>
      <c r="G79" s="22"/>
    </row>
    <row r="80" spans="3:7" x14ac:dyDescent="0.2">
      <c r="C80" s="22"/>
      <c r="D80" s="22"/>
      <c r="E80" s="22"/>
      <c r="F80" s="22"/>
      <c r="G80" s="22"/>
    </row>
    <row r="81" spans="3:7" x14ac:dyDescent="0.2">
      <c r="C81" s="22"/>
      <c r="D81" s="22"/>
      <c r="E81" s="22"/>
      <c r="F81" s="22"/>
      <c r="G81" s="22"/>
    </row>
    <row r="82" spans="3:7" x14ac:dyDescent="0.2">
      <c r="C82" s="22"/>
      <c r="D82" s="22"/>
      <c r="E82" s="22"/>
      <c r="F82" s="22"/>
      <c r="G82" s="22"/>
    </row>
    <row r="83" spans="3:7" x14ac:dyDescent="0.2">
      <c r="C83" s="22"/>
      <c r="D83" s="22"/>
      <c r="E83" s="22"/>
      <c r="F83" s="22"/>
      <c r="G83" s="22"/>
    </row>
    <row r="84" spans="3:7" x14ac:dyDescent="0.2">
      <c r="C84" s="22"/>
      <c r="D84" s="22"/>
      <c r="E84" s="22"/>
      <c r="F84" s="22"/>
      <c r="G84" s="22"/>
    </row>
    <row r="85" spans="3:7" x14ac:dyDescent="0.2">
      <c r="C85" s="22"/>
      <c r="D85" s="22"/>
      <c r="E85" s="22"/>
      <c r="F85" s="22"/>
      <c r="G85" s="22"/>
    </row>
    <row r="86" spans="3:7" x14ac:dyDescent="0.2">
      <c r="C86" s="22"/>
      <c r="D86" s="22"/>
      <c r="E86" s="22"/>
      <c r="F86" s="22"/>
      <c r="G86" s="22"/>
    </row>
    <row r="87" spans="3:7" x14ac:dyDescent="0.2">
      <c r="C87" s="22"/>
      <c r="D87" s="22"/>
      <c r="E87" s="22"/>
      <c r="F87" s="22"/>
      <c r="G87" s="22"/>
    </row>
    <row r="88" spans="3:7" x14ac:dyDescent="0.2">
      <c r="C88" s="22"/>
      <c r="D88" s="22"/>
      <c r="E88" s="22"/>
      <c r="F88" s="22"/>
      <c r="G88" s="22"/>
    </row>
    <row r="89" spans="3:7" x14ac:dyDescent="0.2">
      <c r="C89" s="22"/>
      <c r="D89" s="22"/>
      <c r="E89" s="22"/>
      <c r="F89" s="22"/>
      <c r="G89" s="22"/>
    </row>
    <row r="90" spans="3:7" x14ac:dyDescent="0.2">
      <c r="C90" s="22"/>
      <c r="D90" s="22"/>
      <c r="E90" s="22"/>
      <c r="F90" s="22"/>
      <c r="G90" s="22"/>
    </row>
    <row r="91" spans="3:7" x14ac:dyDescent="0.2">
      <c r="C91" s="22"/>
      <c r="D91" s="22"/>
      <c r="E91" s="22"/>
      <c r="F91" s="22"/>
      <c r="G91" s="22"/>
    </row>
    <row r="92" spans="3:7" x14ac:dyDescent="0.2">
      <c r="C92" s="22"/>
      <c r="D92" s="22"/>
      <c r="E92" s="22"/>
      <c r="F92" s="22"/>
      <c r="G92" s="22"/>
    </row>
    <row r="93" spans="3:7" x14ac:dyDescent="0.2">
      <c r="C93" s="22"/>
      <c r="D93" s="22"/>
      <c r="E93" s="22"/>
      <c r="F93" s="22"/>
      <c r="G93" s="22"/>
    </row>
    <row r="94" spans="3:7" x14ac:dyDescent="0.2">
      <c r="C94" s="22"/>
      <c r="D94" s="22"/>
      <c r="E94" s="22"/>
      <c r="F94" s="22"/>
      <c r="G94" s="22"/>
    </row>
    <row r="95" spans="3:7" x14ac:dyDescent="0.2">
      <c r="C95" s="22"/>
      <c r="D95" s="22"/>
      <c r="E95" s="22"/>
      <c r="F95" s="22"/>
      <c r="G95" s="22"/>
    </row>
    <row r="96" spans="3:7" x14ac:dyDescent="0.2">
      <c r="C96" s="22"/>
      <c r="D96" s="22"/>
      <c r="E96" s="22"/>
      <c r="F96" s="22"/>
      <c r="G96" s="22"/>
    </row>
    <row r="97" spans="3:7" x14ac:dyDescent="0.2">
      <c r="C97" s="22"/>
      <c r="D97" s="22"/>
      <c r="E97" s="22"/>
      <c r="F97" s="22"/>
      <c r="G97" s="22"/>
    </row>
    <row r="98" spans="3:7" x14ac:dyDescent="0.2">
      <c r="C98" s="22"/>
      <c r="D98" s="22"/>
      <c r="E98" s="22"/>
      <c r="F98" s="22"/>
      <c r="G98" s="22"/>
    </row>
    <row r="99" spans="3:7" x14ac:dyDescent="0.2">
      <c r="C99" s="22"/>
      <c r="D99" s="22"/>
      <c r="E99" s="22"/>
      <c r="F99" s="22"/>
      <c r="G99" s="22"/>
    </row>
    <row r="100" spans="3:7" x14ac:dyDescent="0.2">
      <c r="C100" s="22"/>
      <c r="D100" s="22"/>
      <c r="E100" s="22"/>
      <c r="F100" s="22"/>
      <c r="G100" s="22"/>
    </row>
    <row r="101" spans="3:7" x14ac:dyDescent="0.2">
      <c r="C101" s="22"/>
      <c r="D101" s="22"/>
      <c r="E101" s="22"/>
      <c r="F101" s="22"/>
      <c r="G101" s="22"/>
    </row>
    <row r="102" spans="3:7" x14ac:dyDescent="0.2">
      <c r="C102" s="22"/>
      <c r="D102" s="22"/>
      <c r="E102" s="22"/>
      <c r="F102" s="22"/>
      <c r="G102" s="22"/>
    </row>
    <row r="103" spans="3:7" x14ac:dyDescent="0.2">
      <c r="C103" s="22"/>
      <c r="D103" s="22"/>
      <c r="E103" s="22"/>
      <c r="F103" s="22"/>
      <c r="G103" s="22"/>
    </row>
    <row r="104" spans="3:7" x14ac:dyDescent="0.2">
      <c r="C104" s="22"/>
      <c r="D104" s="22"/>
      <c r="E104" s="22"/>
      <c r="F104" s="22"/>
      <c r="G104" s="22"/>
    </row>
    <row r="105" spans="3:7" x14ac:dyDescent="0.2">
      <c r="C105" s="22"/>
      <c r="D105" s="22"/>
      <c r="E105" s="22"/>
      <c r="F105" s="22"/>
      <c r="G105" s="22"/>
    </row>
    <row r="106" spans="3:7" x14ac:dyDescent="0.2">
      <c r="C106" s="22"/>
      <c r="D106" s="22"/>
      <c r="E106" s="22"/>
      <c r="F106" s="22"/>
      <c r="G106" s="22"/>
    </row>
    <row r="107" spans="3:7" x14ac:dyDescent="0.2">
      <c r="C107" s="22"/>
      <c r="D107" s="22"/>
      <c r="E107" s="22"/>
      <c r="F107" s="22"/>
      <c r="G107" s="22"/>
    </row>
    <row r="108" spans="3:7" x14ac:dyDescent="0.2">
      <c r="C108" s="22"/>
      <c r="D108" s="22"/>
      <c r="E108" s="22"/>
      <c r="F108" s="22"/>
      <c r="G108" s="22"/>
    </row>
    <row r="109" spans="3:7" x14ac:dyDescent="0.2">
      <c r="C109" s="22"/>
      <c r="D109" s="22"/>
      <c r="E109" s="22"/>
      <c r="F109" s="22"/>
      <c r="G109" s="22"/>
    </row>
    <row r="110" spans="3:7" x14ac:dyDescent="0.2">
      <c r="C110" s="22"/>
      <c r="D110" s="22"/>
      <c r="E110" s="22"/>
      <c r="F110" s="22"/>
      <c r="G110" s="22"/>
    </row>
    <row r="111" spans="3:7" x14ac:dyDescent="0.2">
      <c r="C111" s="22"/>
      <c r="D111" s="22"/>
      <c r="E111" s="22"/>
      <c r="F111" s="22"/>
      <c r="G111" s="22"/>
    </row>
    <row r="112" spans="3:7" x14ac:dyDescent="0.2">
      <c r="C112" s="22"/>
      <c r="D112" s="22"/>
      <c r="E112" s="22"/>
      <c r="F112" s="22"/>
      <c r="G112" s="22"/>
    </row>
    <row r="113" spans="3:7" x14ac:dyDescent="0.2">
      <c r="C113" s="22"/>
      <c r="D113" s="22"/>
      <c r="E113" s="22"/>
      <c r="F113" s="22"/>
      <c r="G113" s="22"/>
    </row>
    <row r="114" spans="3:7" x14ac:dyDescent="0.2">
      <c r="C114" s="22"/>
      <c r="D114" s="22"/>
      <c r="E114" s="22"/>
      <c r="F114" s="22"/>
      <c r="G114" s="22"/>
    </row>
    <row r="115" spans="3:7" x14ac:dyDescent="0.2">
      <c r="C115" s="22"/>
      <c r="D115" s="22"/>
      <c r="E115" s="22"/>
      <c r="F115" s="22"/>
      <c r="G115" s="22"/>
    </row>
    <row r="116" spans="3:7" x14ac:dyDescent="0.2">
      <c r="C116" s="22"/>
      <c r="D116" s="22"/>
      <c r="E116" s="22"/>
      <c r="F116" s="22"/>
      <c r="G116" s="22"/>
    </row>
    <row r="117" spans="3:7" x14ac:dyDescent="0.2">
      <c r="C117" s="22"/>
      <c r="D117" s="22"/>
      <c r="E117" s="22"/>
      <c r="F117" s="22"/>
      <c r="G117" s="22"/>
    </row>
    <row r="118" spans="3:7" x14ac:dyDescent="0.2">
      <c r="C118" s="22"/>
      <c r="D118" s="22"/>
      <c r="E118" s="22"/>
      <c r="F118" s="22"/>
      <c r="G118" s="22"/>
    </row>
    <row r="119" spans="3:7" x14ac:dyDescent="0.2">
      <c r="C119" s="22"/>
      <c r="D119" s="22"/>
      <c r="E119" s="22"/>
      <c r="F119" s="22"/>
      <c r="G119" s="22"/>
    </row>
    <row r="120" spans="3:7" x14ac:dyDescent="0.2">
      <c r="C120" s="22"/>
      <c r="D120" s="22"/>
      <c r="E120" s="22"/>
      <c r="F120" s="22"/>
      <c r="G120" s="22"/>
    </row>
    <row r="121" spans="3:7" x14ac:dyDescent="0.2">
      <c r="C121" s="22"/>
      <c r="D121" s="22"/>
      <c r="E121" s="22"/>
      <c r="F121" s="22"/>
      <c r="G121" s="22"/>
    </row>
    <row r="122" spans="3:7" x14ac:dyDescent="0.2">
      <c r="C122" s="22"/>
      <c r="D122" s="22"/>
      <c r="E122" s="22"/>
      <c r="F122" s="22"/>
      <c r="G122" s="22"/>
    </row>
    <row r="123" spans="3:7" x14ac:dyDescent="0.2">
      <c r="C123" s="22"/>
      <c r="D123" s="22"/>
      <c r="E123" s="22"/>
      <c r="F123" s="22"/>
      <c r="G123" s="22"/>
    </row>
    <row r="124" spans="3:7" x14ac:dyDescent="0.2">
      <c r="C124" s="22"/>
      <c r="D124" s="22"/>
      <c r="E124" s="22"/>
      <c r="F124" s="22"/>
      <c r="G124" s="22"/>
    </row>
    <row r="125" spans="3:7" x14ac:dyDescent="0.2">
      <c r="C125" s="22"/>
      <c r="D125" s="22"/>
      <c r="E125" s="22"/>
      <c r="F125" s="22"/>
      <c r="G125" s="22"/>
    </row>
    <row r="126" spans="3:7" x14ac:dyDescent="0.2">
      <c r="C126" s="22"/>
      <c r="D126" s="22"/>
      <c r="E126" s="22"/>
      <c r="F126" s="22"/>
      <c r="G126" s="22"/>
    </row>
    <row r="127" spans="3:7" x14ac:dyDescent="0.2">
      <c r="C127" s="22"/>
      <c r="D127" s="22"/>
      <c r="E127" s="22"/>
      <c r="F127" s="22"/>
      <c r="G127" s="22"/>
    </row>
    <row r="128" spans="3:7" x14ac:dyDescent="0.2">
      <c r="C128" s="22"/>
      <c r="D128" s="22"/>
      <c r="E128" s="22"/>
      <c r="F128" s="22"/>
      <c r="G128" s="22"/>
    </row>
    <row r="129" spans="3:7" x14ac:dyDescent="0.2">
      <c r="C129" s="22"/>
      <c r="D129" s="22"/>
      <c r="E129" s="22"/>
      <c r="F129" s="22"/>
      <c r="G129" s="22"/>
    </row>
    <row r="130" spans="3:7" x14ac:dyDescent="0.2">
      <c r="C130" s="22"/>
      <c r="D130" s="22"/>
      <c r="E130" s="22"/>
      <c r="F130" s="22"/>
      <c r="G130" s="22"/>
    </row>
    <row r="131" spans="3:7" x14ac:dyDescent="0.2">
      <c r="C131" s="22"/>
      <c r="D131" s="22"/>
      <c r="E131" s="22"/>
      <c r="F131" s="22"/>
      <c r="G131" s="22"/>
    </row>
    <row r="132" spans="3:7" x14ac:dyDescent="0.2">
      <c r="C132" s="22"/>
      <c r="D132" s="22"/>
      <c r="E132" s="22"/>
      <c r="F132" s="22"/>
      <c r="G132" s="22"/>
    </row>
    <row r="133" spans="3:7" x14ac:dyDescent="0.2">
      <c r="C133" s="22"/>
      <c r="D133" s="22"/>
      <c r="E133" s="22"/>
      <c r="F133" s="22"/>
      <c r="G133" s="22"/>
    </row>
    <row r="134" spans="3:7" x14ac:dyDescent="0.2">
      <c r="C134" s="22"/>
      <c r="D134" s="22"/>
      <c r="E134" s="22"/>
      <c r="F134" s="22"/>
      <c r="G134" s="22"/>
    </row>
    <row r="135" spans="3:7" x14ac:dyDescent="0.2">
      <c r="C135" s="22"/>
      <c r="D135" s="22"/>
      <c r="E135" s="22"/>
      <c r="F135" s="22"/>
      <c r="G135" s="22"/>
    </row>
    <row r="136" spans="3:7" x14ac:dyDescent="0.2">
      <c r="C136" s="22"/>
      <c r="D136" s="22"/>
      <c r="E136" s="22"/>
      <c r="F136" s="22"/>
      <c r="G136" s="22"/>
    </row>
    <row r="137" spans="3:7" x14ac:dyDescent="0.2">
      <c r="C137" s="22"/>
      <c r="D137" s="22"/>
      <c r="E137" s="22"/>
      <c r="F137" s="22"/>
      <c r="G137" s="22"/>
    </row>
    <row r="138" spans="3:7" x14ac:dyDescent="0.2">
      <c r="C138" s="22"/>
      <c r="D138" s="22"/>
      <c r="E138" s="22"/>
      <c r="F138" s="22"/>
      <c r="G138" s="22"/>
    </row>
    <row r="139" spans="3:7" x14ac:dyDescent="0.2">
      <c r="C139" s="22"/>
      <c r="D139" s="22"/>
      <c r="E139" s="22"/>
      <c r="F139" s="22"/>
      <c r="G139" s="22"/>
    </row>
    <row r="140" spans="3:7" x14ac:dyDescent="0.2">
      <c r="C140" s="22"/>
      <c r="D140" s="22"/>
      <c r="E140" s="22"/>
      <c r="F140" s="22"/>
      <c r="G140" s="22"/>
    </row>
    <row r="141" spans="3:7" x14ac:dyDescent="0.2">
      <c r="C141" s="22"/>
      <c r="D141" s="22"/>
      <c r="E141" s="22"/>
      <c r="F141" s="22"/>
      <c r="G141" s="22"/>
    </row>
    <row r="142" spans="3:7" x14ac:dyDescent="0.2">
      <c r="C142" s="22"/>
      <c r="D142" s="22"/>
      <c r="E142" s="22"/>
      <c r="F142" s="22"/>
      <c r="G142" s="22"/>
    </row>
    <row r="143" spans="3:7" x14ac:dyDescent="0.2">
      <c r="C143" s="22"/>
      <c r="D143" s="22"/>
      <c r="E143" s="22"/>
      <c r="F143" s="22"/>
      <c r="G143" s="22"/>
    </row>
    <row r="144" spans="3:7" x14ac:dyDescent="0.2">
      <c r="C144" s="22"/>
      <c r="D144" s="22"/>
      <c r="E144" s="22"/>
      <c r="F144" s="22"/>
      <c r="G144" s="22"/>
    </row>
    <row r="145" spans="3:7" x14ac:dyDescent="0.2">
      <c r="C145" s="22"/>
      <c r="D145" s="22"/>
      <c r="E145" s="22"/>
      <c r="F145" s="22"/>
      <c r="G145" s="22"/>
    </row>
    <row r="146" spans="3:7" x14ac:dyDescent="0.2">
      <c r="C146" s="22"/>
      <c r="D146" s="22"/>
      <c r="E146" s="22"/>
      <c r="F146" s="22"/>
      <c r="G146" s="22"/>
    </row>
    <row r="147" spans="3:7" x14ac:dyDescent="0.2">
      <c r="C147" s="22"/>
      <c r="D147" s="22"/>
      <c r="E147" s="22"/>
      <c r="F147" s="22"/>
      <c r="G147" s="22"/>
    </row>
    <row r="148" spans="3:7" x14ac:dyDescent="0.2">
      <c r="C148" s="22"/>
      <c r="D148" s="22"/>
      <c r="E148" s="22"/>
      <c r="F148" s="22"/>
      <c r="G148" s="22"/>
    </row>
    <row r="149" spans="3:7" x14ac:dyDescent="0.2">
      <c r="C149" s="22"/>
      <c r="D149" s="22"/>
      <c r="E149" s="22"/>
      <c r="F149" s="22"/>
      <c r="G149" s="22"/>
    </row>
    <row r="150" spans="3:7" x14ac:dyDescent="0.2">
      <c r="C150" s="22"/>
      <c r="D150" s="22"/>
      <c r="E150" s="22"/>
      <c r="F150" s="22"/>
      <c r="G150" s="22"/>
    </row>
    <row r="151" spans="3:7" x14ac:dyDescent="0.2">
      <c r="C151" s="22"/>
      <c r="D151" s="22"/>
      <c r="E151" s="22"/>
      <c r="F151" s="22"/>
      <c r="G151" s="22"/>
    </row>
    <row r="152" spans="3:7" x14ac:dyDescent="0.2">
      <c r="C152" s="22"/>
      <c r="D152" s="22"/>
      <c r="E152" s="22"/>
      <c r="F152" s="22"/>
      <c r="G152" s="22"/>
    </row>
    <row r="153" spans="3:7" x14ac:dyDescent="0.2">
      <c r="C153" s="22"/>
      <c r="D153" s="22"/>
      <c r="E153" s="22"/>
      <c r="F153" s="22"/>
      <c r="G153" s="22"/>
    </row>
    <row r="154" spans="3:7" x14ac:dyDescent="0.2">
      <c r="C154" s="22"/>
      <c r="D154" s="22"/>
      <c r="E154" s="22"/>
      <c r="F154" s="22"/>
      <c r="G154" s="22"/>
    </row>
    <row r="155" spans="3:7" x14ac:dyDescent="0.2">
      <c r="C155" s="22"/>
      <c r="D155" s="22"/>
      <c r="E155" s="22"/>
      <c r="F155" s="22"/>
      <c r="G155" s="22"/>
    </row>
    <row r="156" spans="3:7" x14ac:dyDescent="0.2">
      <c r="C156" s="22"/>
      <c r="D156" s="22"/>
      <c r="E156" s="22"/>
      <c r="F156" s="22"/>
      <c r="G156" s="22"/>
    </row>
    <row r="157" spans="3:7" x14ac:dyDescent="0.2">
      <c r="C157" s="22"/>
      <c r="D157" s="22"/>
      <c r="E157" s="22"/>
      <c r="F157" s="22"/>
      <c r="G157" s="22"/>
    </row>
    <row r="158" spans="3:7" x14ac:dyDescent="0.2">
      <c r="C158" s="22"/>
      <c r="D158" s="22"/>
      <c r="E158" s="22"/>
      <c r="F158" s="22"/>
      <c r="G158" s="22"/>
    </row>
    <row r="159" spans="3:7" x14ac:dyDescent="0.2">
      <c r="C159" s="22"/>
      <c r="D159" s="22"/>
      <c r="E159" s="22"/>
      <c r="F159" s="22"/>
      <c r="G159" s="22"/>
    </row>
    <row r="160" spans="3:7" x14ac:dyDescent="0.2">
      <c r="C160" s="22"/>
      <c r="D160" s="22"/>
      <c r="E160" s="22"/>
      <c r="F160" s="22"/>
      <c r="G160" s="22"/>
    </row>
    <row r="161" spans="3:7" x14ac:dyDescent="0.2">
      <c r="C161" s="22"/>
      <c r="D161" s="22"/>
      <c r="E161" s="22"/>
      <c r="F161" s="22"/>
      <c r="G161" s="22"/>
    </row>
    <row r="162" spans="3:7" x14ac:dyDescent="0.2">
      <c r="C162" s="22"/>
      <c r="D162" s="22"/>
      <c r="E162" s="22"/>
      <c r="F162" s="22"/>
      <c r="G162" s="22"/>
    </row>
    <row r="163" spans="3:7" x14ac:dyDescent="0.2">
      <c r="C163" s="22"/>
      <c r="D163" s="22"/>
      <c r="E163" s="22"/>
      <c r="F163" s="22"/>
      <c r="G163" s="22"/>
    </row>
    <row r="164" spans="3:7" x14ac:dyDescent="0.2">
      <c r="C164" s="22"/>
      <c r="D164" s="22"/>
      <c r="E164" s="22"/>
      <c r="F164" s="22"/>
      <c r="G164" s="22"/>
    </row>
    <row r="165" spans="3:7" x14ac:dyDescent="0.2">
      <c r="C165" s="22"/>
      <c r="D165" s="22"/>
      <c r="E165" s="22"/>
      <c r="F165" s="22"/>
      <c r="G165" s="22"/>
    </row>
    <row r="166" spans="3:7" x14ac:dyDescent="0.2">
      <c r="C166" s="22"/>
      <c r="D166" s="22"/>
      <c r="E166" s="22"/>
      <c r="F166" s="22"/>
      <c r="G166" s="22"/>
    </row>
    <row r="167" spans="3:7" x14ac:dyDescent="0.2">
      <c r="C167" s="22"/>
      <c r="D167" s="22"/>
      <c r="E167" s="22"/>
      <c r="F167" s="22"/>
      <c r="G167" s="22"/>
    </row>
    <row r="168" spans="3:7" x14ac:dyDescent="0.2">
      <c r="C168" s="22"/>
      <c r="D168" s="22"/>
      <c r="E168" s="22"/>
      <c r="F168" s="22"/>
      <c r="G168" s="22"/>
    </row>
    <row r="169" spans="3:7" x14ac:dyDescent="0.2">
      <c r="C169" s="22"/>
      <c r="D169" s="22"/>
      <c r="E169" s="22"/>
      <c r="F169" s="22"/>
      <c r="G169" s="22"/>
    </row>
    <row r="170" spans="3:7" x14ac:dyDescent="0.2">
      <c r="C170" s="22"/>
      <c r="D170" s="22"/>
      <c r="E170" s="22"/>
      <c r="F170" s="22"/>
      <c r="G170" s="22"/>
    </row>
    <row r="171" spans="3:7" x14ac:dyDescent="0.2">
      <c r="C171" s="22"/>
      <c r="D171" s="22"/>
      <c r="E171" s="22"/>
      <c r="F171" s="22"/>
      <c r="G171" s="22"/>
    </row>
    <row r="172" spans="3:7" x14ac:dyDescent="0.2">
      <c r="C172" s="22"/>
      <c r="D172" s="22"/>
      <c r="E172" s="22"/>
      <c r="F172" s="22"/>
      <c r="G172" s="22"/>
    </row>
    <row r="173" spans="3:7" x14ac:dyDescent="0.2">
      <c r="C173" s="22"/>
      <c r="D173" s="22"/>
      <c r="E173" s="22"/>
      <c r="F173" s="22"/>
      <c r="G173" s="22"/>
    </row>
    <row r="174" spans="3:7" x14ac:dyDescent="0.2">
      <c r="C174" s="22"/>
      <c r="D174" s="22"/>
      <c r="E174" s="22"/>
      <c r="F174" s="22"/>
      <c r="G174" s="22"/>
    </row>
    <row r="175" spans="3:7" x14ac:dyDescent="0.2">
      <c r="C175" s="22"/>
      <c r="D175" s="22"/>
      <c r="E175" s="22"/>
      <c r="F175" s="22"/>
      <c r="G175" s="22"/>
    </row>
    <row r="176" spans="3:7" x14ac:dyDescent="0.2">
      <c r="C176" s="22"/>
      <c r="D176" s="22"/>
      <c r="E176" s="22"/>
      <c r="F176" s="22"/>
      <c r="G176" s="22"/>
    </row>
    <row r="177" spans="3:7" x14ac:dyDescent="0.2">
      <c r="C177" s="22"/>
      <c r="D177" s="22"/>
      <c r="E177" s="22"/>
      <c r="F177" s="22"/>
      <c r="G177" s="22"/>
    </row>
    <row r="178" spans="3:7" x14ac:dyDescent="0.2">
      <c r="C178" s="22"/>
      <c r="D178" s="22"/>
      <c r="E178" s="22"/>
      <c r="F178" s="22"/>
      <c r="G178" s="22"/>
    </row>
    <row r="179" spans="3:7" x14ac:dyDescent="0.2">
      <c r="C179" s="22"/>
      <c r="D179" s="22"/>
      <c r="E179" s="22"/>
      <c r="F179" s="22"/>
      <c r="G179" s="22"/>
    </row>
    <row r="180" spans="3:7" x14ac:dyDescent="0.2">
      <c r="C180" s="22"/>
      <c r="D180" s="22"/>
      <c r="E180" s="22"/>
      <c r="F180" s="22"/>
      <c r="G180" s="22"/>
    </row>
    <row r="181" spans="3:7" x14ac:dyDescent="0.2">
      <c r="C181" s="22"/>
      <c r="D181" s="22"/>
      <c r="E181" s="22"/>
      <c r="F181" s="22"/>
      <c r="G181" s="22"/>
    </row>
    <row r="182" spans="3:7" x14ac:dyDescent="0.2">
      <c r="C182" s="22"/>
      <c r="D182" s="22"/>
      <c r="E182" s="22"/>
      <c r="F182" s="22"/>
      <c r="G182" s="22"/>
    </row>
    <row r="183" spans="3:7" x14ac:dyDescent="0.2">
      <c r="C183" s="22"/>
      <c r="D183" s="22"/>
      <c r="E183" s="22"/>
      <c r="F183" s="22"/>
      <c r="G183" s="22"/>
    </row>
    <row r="184" spans="3:7" x14ac:dyDescent="0.2">
      <c r="C184" s="22"/>
      <c r="D184" s="22"/>
      <c r="E184" s="22"/>
      <c r="F184" s="22"/>
      <c r="G184" s="22"/>
    </row>
    <row r="185" spans="3:7" x14ac:dyDescent="0.2">
      <c r="C185" s="22"/>
      <c r="D185" s="22"/>
      <c r="E185" s="22"/>
      <c r="F185" s="22"/>
      <c r="G185" s="22"/>
    </row>
    <row r="186" spans="3:7" x14ac:dyDescent="0.2">
      <c r="C186" s="22"/>
      <c r="D186" s="22"/>
      <c r="E186" s="22"/>
      <c r="F186" s="22"/>
      <c r="G186" s="22"/>
    </row>
    <row r="187" spans="3:7" x14ac:dyDescent="0.2">
      <c r="C187" s="22"/>
      <c r="D187" s="22"/>
      <c r="E187" s="22"/>
      <c r="F187" s="22"/>
      <c r="G187" s="22"/>
    </row>
    <row r="188" spans="3:7" x14ac:dyDescent="0.2">
      <c r="C188" s="22"/>
      <c r="D188" s="22"/>
      <c r="E188" s="22"/>
      <c r="F188" s="22"/>
      <c r="G188" s="22"/>
    </row>
    <row r="189" spans="3:7" x14ac:dyDescent="0.2">
      <c r="C189" s="22"/>
      <c r="D189" s="22"/>
      <c r="E189" s="22"/>
      <c r="F189" s="22"/>
      <c r="G189" s="22"/>
    </row>
    <row r="190" spans="3:7" x14ac:dyDescent="0.2">
      <c r="C190" s="22"/>
      <c r="D190" s="22"/>
      <c r="E190" s="22"/>
      <c r="F190" s="22"/>
      <c r="G190" s="22"/>
    </row>
    <row r="191" spans="3:7" x14ac:dyDescent="0.2">
      <c r="C191" s="22"/>
      <c r="D191" s="22"/>
      <c r="E191" s="22"/>
      <c r="F191" s="22"/>
      <c r="G191" s="22"/>
    </row>
    <row r="192" spans="3:7" x14ac:dyDescent="0.2">
      <c r="C192" s="22"/>
      <c r="D192" s="22"/>
      <c r="E192" s="22"/>
      <c r="F192" s="22"/>
      <c r="G192" s="22"/>
    </row>
    <row r="193" spans="3:7" x14ac:dyDescent="0.2">
      <c r="C193" s="22"/>
      <c r="D193" s="22"/>
      <c r="E193" s="22"/>
      <c r="F193" s="22"/>
      <c r="G193" s="22"/>
    </row>
    <row r="194" spans="3:7" x14ac:dyDescent="0.2">
      <c r="C194" s="22"/>
      <c r="D194" s="22"/>
      <c r="E194" s="22"/>
      <c r="F194" s="22"/>
      <c r="G194" s="22"/>
    </row>
    <row r="195" spans="3:7" x14ac:dyDescent="0.2">
      <c r="C195" s="22"/>
      <c r="D195" s="22"/>
      <c r="E195" s="22"/>
      <c r="F195" s="22"/>
      <c r="G195" s="22"/>
    </row>
    <row r="196" spans="3:7" x14ac:dyDescent="0.2">
      <c r="C196" s="22"/>
      <c r="D196" s="22"/>
      <c r="E196" s="22"/>
      <c r="F196" s="22"/>
      <c r="G196" s="22"/>
    </row>
    <row r="197" spans="3:7" x14ac:dyDescent="0.2">
      <c r="C197" s="22"/>
      <c r="D197" s="22"/>
      <c r="E197" s="22"/>
      <c r="F197" s="22"/>
      <c r="G197" s="22"/>
    </row>
    <row r="198" spans="3:7" x14ac:dyDescent="0.2">
      <c r="C198" s="22"/>
      <c r="D198" s="22"/>
      <c r="E198" s="22"/>
      <c r="F198" s="22"/>
      <c r="G198" s="22"/>
    </row>
    <row r="199" spans="3:7" x14ac:dyDescent="0.2">
      <c r="C199" s="22"/>
      <c r="D199" s="22"/>
      <c r="E199" s="22"/>
      <c r="F199" s="22"/>
      <c r="G199" s="22"/>
    </row>
    <row r="200" spans="3:7" x14ac:dyDescent="0.2">
      <c r="C200" s="22"/>
      <c r="D200" s="22"/>
      <c r="E200" s="22"/>
      <c r="F200" s="22"/>
      <c r="G200" s="22"/>
    </row>
    <row r="201" spans="3:7" x14ac:dyDescent="0.2">
      <c r="C201" s="22"/>
      <c r="D201" s="22"/>
      <c r="E201" s="22"/>
      <c r="F201" s="22"/>
      <c r="G201" s="22"/>
    </row>
    <row r="202" spans="3:7" x14ac:dyDescent="0.2">
      <c r="C202" s="22"/>
      <c r="D202" s="22"/>
      <c r="E202" s="22"/>
      <c r="F202" s="22"/>
      <c r="G202" s="22"/>
    </row>
    <row r="203" spans="3:7" x14ac:dyDescent="0.2">
      <c r="C203" s="22"/>
      <c r="D203" s="22"/>
      <c r="E203" s="22"/>
      <c r="F203" s="22"/>
      <c r="G203" s="22"/>
    </row>
    <row r="204" spans="3:7" x14ac:dyDescent="0.2">
      <c r="C204" s="22"/>
      <c r="D204" s="22"/>
      <c r="E204" s="22"/>
      <c r="F204" s="22"/>
      <c r="G204" s="22"/>
    </row>
    <row r="205" spans="3:7" x14ac:dyDescent="0.2">
      <c r="C205" s="22"/>
      <c r="D205" s="22"/>
      <c r="E205" s="22"/>
      <c r="F205" s="22"/>
      <c r="G205" s="22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7"/>
  <sheetViews>
    <sheetView workbookViewId="0">
      <selection activeCell="C17" sqref="C17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0" style="14" bestFit="1" customWidth="1"/>
    <col min="9" max="9" width="14.42578125" style="14" bestFit="1" customWidth="1"/>
    <col min="10" max="10" width="9.85546875" style="14" bestFit="1" customWidth="1"/>
    <col min="11" max="11" width="12.71093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14" t="s">
        <v>82</v>
      </c>
      <c r="F4" s="2"/>
    </row>
    <row r="5" spans="1:15" ht="13.5" thickBot="1" x14ac:dyDescent="0.25">
      <c r="A5" s="14" t="s">
        <v>78</v>
      </c>
      <c r="D5" s="26"/>
    </row>
    <row r="6" spans="1:15" ht="13.5" thickBot="1" x14ac:dyDescent="0.25">
      <c r="A6" s="14" t="s">
        <v>79</v>
      </c>
      <c r="D6" s="27">
        <f>+D5*(100%+D7)</f>
        <v>0</v>
      </c>
    </row>
    <row r="7" spans="1:15" x14ac:dyDescent="0.2">
      <c r="A7" s="14" t="s">
        <v>80</v>
      </c>
      <c r="D7" s="22">
        <f>+C16/'Løntabel oktober 2019'!C15-1</f>
        <v>6.7407196430266936E-3</v>
      </c>
    </row>
    <row r="8" spans="1:15" x14ac:dyDescent="0.2">
      <c r="F8" s="2"/>
    </row>
    <row r="9" spans="1:15" x14ac:dyDescent="0.2">
      <c r="A9" s="14" t="s">
        <v>1</v>
      </c>
      <c r="D9" s="15">
        <v>5.5E-2</v>
      </c>
      <c r="I9" s="16"/>
    </row>
    <row r="10" spans="1:15" x14ac:dyDescent="0.2">
      <c r="A10" s="14" t="s">
        <v>2</v>
      </c>
      <c r="D10" s="15">
        <v>0.11</v>
      </c>
    </row>
    <row r="13" spans="1:15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5" x14ac:dyDescent="0.2">
      <c r="A14" s="2"/>
      <c r="B14" s="2"/>
      <c r="C14" s="2"/>
      <c r="D14" s="2"/>
      <c r="E14" s="2"/>
      <c r="F14" s="2"/>
      <c r="G14" s="2"/>
    </row>
    <row r="15" spans="1:15" x14ac:dyDescent="0.2">
      <c r="A15" s="2"/>
      <c r="B15" s="1" t="s">
        <v>9</v>
      </c>
      <c r="D15" s="19"/>
      <c r="E15" s="19"/>
      <c r="F15" s="19"/>
      <c r="G15" s="19"/>
    </row>
    <row r="16" spans="1:15" x14ac:dyDescent="0.2">
      <c r="A16" s="4">
        <v>19</v>
      </c>
      <c r="B16" s="5" t="s">
        <v>10</v>
      </c>
      <c r="C16" s="6">
        <f>+'Løntabel oktober 2017'!C10*(100%+'Løntabel oktober 2018'!$E$63+'Løntabel oktober 2019'!$E$63+$E$64)</f>
        <v>25553.480064235402</v>
      </c>
      <c r="D16" s="6">
        <f>+'Løntabel oktober 2017'!D10*(100%+'Løntabel oktober 2018'!$E$63+'Løntabel oktober 2019'!$E$63+$E$64)</f>
        <v>25971.949499513012</v>
      </c>
      <c r="E16" s="6">
        <f>+'Løntabel oktober 2017'!E10*(100%+'Løntabel oktober 2018'!$E$63+'Løntabel oktober 2019'!$E$63+$E$64)</f>
        <v>26261.677096415933</v>
      </c>
      <c r="F16" s="6">
        <f>+'Løntabel oktober 2017'!F10*(100%+'Løntabel oktober 2018'!$E$63+'Løntabel oktober 2019'!$E$63+$E$64)</f>
        <v>26680.158477013461</v>
      </c>
      <c r="G16" s="6">
        <f>+'Løntabel oktober 2017'!G10*(100%+'Løntabel oktober 2018'!$E$63+'Løntabel oktober 2019'!$E$63+$E$64)</f>
        <v>26969.898253873704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1"/>
    </row>
    <row r="17" spans="1:15" x14ac:dyDescent="0.2">
      <c r="A17" s="2"/>
      <c r="B17" s="14" t="s">
        <v>16</v>
      </c>
      <c r="C17" s="16">
        <f>C16*$D$9</f>
        <v>1405.4414035329471</v>
      </c>
      <c r="D17" s="16">
        <f t="shared" ref="D17:G17" si="0">D16*$D$9</f>
        <v>1428.4572224732156</v>
      </c>
      <c r="E17" s="16">
        <f t="shared" si="0"/>
        <v>1444.3922403028764</v>
      </c>
      <c r="F17" s="16">
        <f t="shared" si="0"/>
        <v>1467.4087162357405</v>
      </c>
      <c r="G17" s="16">
        <f t="shared" si="0"/>
        <v>1483.3444039630538</v>
      </c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  <c r="N17" s="2"/>
      <c r="O17" s="2"/>
    </row>
    <row r="18" spans="1:15" x14ac:dyDescent="0.2">
      <c r="A18" s="2"/>
      <c r="B18" s="14" t="s">
        <v>22</v>
      </c>
      <c r="C18" s="16">
        <f>C16-C17</f>
        <v>24148.038660702456</v>
      </c>
      <c r="D18" s="16">
        <f>D16-D17</f>
        <v>24543.492277039797</v>
      </c>
      <c r="E18" s="16">
        <f>E16-E17</f>
        <v>24817.284856113056</v>
      </c>
      <c r="F18" s="16">
        <f>F16-F17</f>
        <v>25212.749760777722</v>
      </c>
      <c r="G18" s="16">
        <f>G16-G17</f>
        <v>25486.553849910651</v>
      </c>
      <c r="I18" s="2" t="s">
        <v>23</v>
      </c>
      <c r="J18" s="8" t="s">
        <v>24</v>
      </c>
      <c r="K18" s="2" t="s">
        <v>25</v>
      </c>
      <c r="L18" s="14" t="s">
        <v>26</v>
      </c>
      <c r="O18" s="2"/>
    </row>
    <row r="19" spans="1:15" x14ac:dyDescent="0.2">
      <c r="A19" s="2"/>
      <c r="B19" s="14" t="s">
        <v>27</v>
      </c>
      <c r="C19" s="16">
        <f>C16*$D$10</f>
        <v>2810.8828070658942</v>
      </c>
      <c r="D19" s="16">
        <f>D16*$D$10</f>
        <v>2856.9144449464311</v>
      </c>
      <c r="E19" s="16">
        <f>E16*$D$10</f>
        <v>2888.7844806057528</v>
      </c>
      <c r="F19" s="16">
        <f>F16*$D$10</f>
        <v>2934.817432471481</v>
      </c>
      <c r="G19" s="16">
        <f>G16*$D$10</f>
        <v>2966.6888079261075</v>
      </c>
      <c r="I19" s="2"/>
      <c r="J19" s="8"/>
      <c r="K19" s="2"/>
      <c r="O19" s="9"/>
    </row>
    <row r="20" spans="1:15" x14ac:dyDescent="0.2">
      <c r="A20" s="2" t="s">
        <v>28</v>
      </c>
      <c r="B20" s="1"/>
      <c r="C20" s="2"/>
      <c r="D20" s="10"/>
      <c r="E20" s="10"/>
      <c r="F20" s="2"/>
      <c r="G20" s="2"/>
      <c r="I20" s="9" t="s">
        <v>29</v>
      </c>
      <c r="J20" s="8" t="s">
        <v>30</v>
      </c>
      <c r="K20" s="14" t="s">
        <v>31</v>
      </c>
      <c r="L20" s="14" t="s">
        <v>32</v>
      </c>
      <c r="O20" s="9"/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9" t="s">
        <v>34</v>
      </c>
      <c r="J21" s="8" t="s">
        <v>35</v>
      </c>
      <c r="K21" s="14" t="s">
        <v>36</v>
      </c>
      <c r="L21" s="14" t="s">
        <v>37</v>
      </c>
      <c r="O21" s="9"/>
    </row>
    <row r="22" spans="1:15" x14ac:dyDescent="0.2">
      <c r="A22" s="4">
        <v>24</v>
      </c>
      <c r="B22" s="5" t="s">
        <v>10</v>
      </c>
      <c r="C22" s="6">
        <f>+'Løntabel oktober 2017'!C16*(100%+'Løntabel oktober 2018'!$E$63+'Løntabel oktober 2019'!$E$63+$E$64)</f>
        <v>27580.038598306808</v>
      </c>
      <c r="D22" s="6">
        <f>+'Løntabel oktober 2017'!D16*(100%+'Løntabel oktober 2018'!$E$63+'Løntabel oktober 2019'!$E$63+$E$64)</f>
        <v>27995.931329909887</v>
      </c>
      <c r="E22" s="6">
        <f>+'Løntabel oktober 2017'!E16*(100%+'Løntabel oktober 2018'!$E$63+'Løntabel oktober 2019'!$E$63+$E$64)</f>
        <v>28283.910341606705</v>
      </c>
      <c r="F22" s="6">
        <f>+'Løntabel oktober 2017'!F16*(100%+'Løntabel oktober 2018'!$E$63+'Løntabel oktober 2019'!$E$63+$E$64)</f>
        <v>28699.803073209783</v>
      </c>
      <c r="G22" s="6">
        <f>+'Løntabel oktober 2017'!G16*(100%+'Løntabel oktober 2018'!$E$63+'Løntabel oktober 2019'!$E$63+$E$64)</f>
        <v>28987.67045339369</v>
      </c>
      <c r="I22" s="9" t="s">
        <v>38</v>
      </c>
      <c r="J22" s="8" t="s">
        <v>39</v>
      </c>
      <c r="K22" s="2" t="s">
        <v>40</v>
      </c>
      <c r="L22" s="14" t="s">
        <v>41</v>
      </c>
      <c r="O22" s="9"/>
    </row>
    <row r="23" spans="1:15" x14ac:dyDescent="0.2">
      <c r="A23" s="2"/>
      <c r="B23" s="2" t="s">
        <v>16</v>
      </c>
      <c r="C23" s="16">
        <f>C22*$D$9</f>
        <v>1516.9021229068744</v>
      </c>
      <c r="D23" s="16">
        <f t="shared" ref="D23:G23" si="1">D22*$D$9</f>
        <v>1539.7762231450438</v>
      </c>
      <c r="E23" s="16">
        <f t="shared" si="1"/>
        <v>1555.6150687883687</v>
      </c>
      <c r="F23" s="16">
        <f t="shared" si="1"/>
        <v>1578.4891690265381</v>
      </c>
      <c r="G23" s="16">
        <f t="shared" si="1"/>
        <v>1594.3218749366529</v>
      </c>
      <c r="I23" s="9" t="s">
        <v>42</v>
      </c>
      <c r="K23" s="2" t="s">
        <v>43</v>
      </c>
      <c r="L23" s="2" t="s">
        <v>44</v>
      </c>
      <c r="O23" s="9"/>
    </row>
    <row r="24" spans="1:15" x14ac:dyDescent="0.2">
      <c r="A24" s="2"/>
      <c r="B24" s="2" t="s">
        <v>22</v>
      </c>
      <c r="C24" s="16">
        <f>C22-C23</f>
        <v>26063.136475399933</v>
      </c>
      <c r="D24" s="16">
        <f>D22-D23</f>
        <v>26456.155106764843</v>
      </c>
      <c r="E24" s="16">
        <f>E22-E23</f>
        <v>26728.295272818337</v>
      </c>
      <c r="F24" s="16">
        <f>F22-F23</f>
        <v>27121.313904183244</v>
      </c>
      <c r="G24" s="16">
        <f>G22-G23</f>
        <v>27393.348578457037</v>
      </c>
      <c r="I24" s="9"/>
      <c r="K24" s="2"/>
      <c r="L24" s="2"/>
      <c r="O24" s="9"/>
    </row>
    <row r="25" spans="1:15" x14ac:dyDescent="0.2">
      <c r="A25" s="2"/>
      <c r="B25" s="2" t="s">
        <v>27</v>
      </c>
      <c r="C25" s="16">
        <f>C22*$D$10</f>
        <v>3033.8042458137488</v>
      </c>
      <c r="D25" s="16">
        <f>D22*$D$10</f>
        <v>3079.5524462900876</v>
      </c>
      <c r="E25" s="16">
        <f>E22*$D$10</f>
        <v>3111.2301375767374</v>
      </c>
      <c r="F25" s="16">
        <f>F22*$D$10</f>
        <v>3156.9783380530762</v>
      </c>
      <c r="G25" s="16">
        <f>G22*$D$10</f>
        <v>3188.6437498733058</v>
      </c>
      <c r="I25" s="9" t="s">
        <v>45</v>
      </c>
      <c r="K25" s="14" t="s">
        <v>46</v>
      </c>
      <c r="L25" s="14" t="s">
        <v>47</v>
      </c>
      <c r="O25" s="9"/>
    </row>
    <row r="26" spans="1:15" x14ac:dyDescent="0.2">
      <c r="A26" s="2" t="s">
        <v>28</v>
      </c>
      <c r="B26" s="2"/>
      <c r="C26" s="16"/>
      <c r="D26" s="16"/>
      <c r="E26" s="16"/>
      <c r="F26" s="16"/>
      <c r="G26" s="11"/>
      <c r="I26" s="9" t="s">
        <v>48</v>
      </c>
      <c r="K26" s="14" t="s">
        <v>49</v>
      </c>
      <c r="L26" s="17" t="s">
        <v>50</v>
      </c>
      <c r="O26" s="12"/>
    </row>
    <row r="27" spans="1:15" x14ac:dyDescent="0.2">
      <c r="A27" s="4">
        <v>25</v>
      </c>
      <c r="B27" s="5" t="s">
        <v>10</v>
      </c>
      <c r="C27" s="6">
        <f>+'Løntabel oktober 2017'!C21*(100%+'Løntabel oktober 2018'!$E$63+'Løntabel oktober 2019'!$E$63+$E$64)</f>
        <v>28024.56137146732</v>
      </c>
      <c r="D27" s="6">
        <f>+'Løntabel oktober 2017'!D21*(100%+'Løntabel oktober 2018'!$E$63+'Løntabel oktober 2019'!$E$63+$E$64)</f>
        <v>28427.436179295415</v>
      </c>
      <c r="E27" s="6">
        <f>+'Løntabel oktober 2017'!E21*(100%+'Løntabel oktober 2018'!$E$63+'Løntabel oktober 2019'!$E$63+$E$64)</f>
        <v>28706.317904314496</v>
      </c>
      <c r="F27" s="6">
        <f>+'Løntabel oktober 2017'!F21*(100%+'Løntabel oktober 2018'!$E$63+'Løntabel oktober 2019'!$E$63+$E$64)</f>
        <v>29109.403452673028</v>
      </c>
      <c r="G27" s="6">
        <f>+'Løntabel oktober 2017'!G21*(100%+'Løntabel oktober 2018'!$E$63+'Løntabel oktober 2019'!$E$63+$E$64)</f>
        <v>29388.273990546848</v>
      </c>
      <c r="I27" s="9" t="s">
        <v>51</v>
      </c>
      <c r="L27" s="17" t="s">
        <v>52</v>
      </c>
      <c r="O27" s="12"/>
    </row>
    <row r="28" spans="1:15" x14ac:dyDescent="0.2">
      <c r="A28" s="2"/>
      <c r="B28" s="2" t="s">
        <v>16</v>
      </c>
      <c r="C28" s="16">
        <f>C27*$D$9</f>
        <v>1541.3508754307027</v>
      </c>
      <c r="D28" s="16">
        <f t="shared" ref="D28:G28" si="2">D27*$D$9</f>
        <v>1563.5089898612478</v>
      </c>
      <c r="E28" s="16">
        <f t="shared" si="2"/>
        <v>1578.8474847372972</v>
      </c>
      <c r="F28" s="16">
        <f t="shared" si="2"/>
        <v>1601.0171898970166</v>
      </c>
      <c r="G28" s="16">
        <f t="shared" si="2"/>
        <v>1616.3550694800767</v>
      </c>
      <c r="I28" s="12" t="s">
        <v>53</v>
      </c>
      <c r="L28" s="17" t="s">
        <v>54</v>
      </c>
      <c r="O28" s="12"/>
    </row>
    <row r="29" spans="1:15" x14ac:dyDescent="0.2">
      <c r="A29" s="2"/>
      <c r="B29" s="2" t="s">
        <v>22</v>
      </c>
      <c r="C29" s="16">
        <f>C27-C28</f>
        <v>26483.210496036616</v>
      </c>
      <c r="D29" s="16">
        <f>D27-D28</f>
        <v>26863.927189434165</v>
      </c>
      <c r="E29" s="16">
        <f>E27-E28</f>
        <v>27127.470419577199</v>
      </c>
      <c r="F29" s="16">
        <f>F27-F28</f>
        <v>27508.38626277601</v>
      </c>
      <c r="G29" s="16">
        <f>G27-G28</f>
        <v>27771.918921066772</v>
      </c>
      <c r="I29" s="12"/>
      <c r="L29" s="17"/>
      <c r="O29" s="8"/>
    </row>
    <row r="30" spans="1:15" x14ac:dyDescent="0.2">
      <c r="A30" s="2"/>
      <c r="B30" s="2" t="s">
        <v>27</v>
      </c>
      <c r="C30" s="16">
        <f>C27*$D$10</f>
        <v>3082.7017508614053</v>
      </c>
      <c r="D30" s="16">
        <f>D27*$D$10</f>
        <v>3127.0179797224955</v>
      </c>
      <c r="E30" s="16">
        <f>E27*$D$10</f>
        <v>3157.6949694745945</v>
      </c>
      <c r="F30" s="16">
        <f>F27*$D$10</f>
        <v>3202.0343797940332</v>
      </c>
      <c r="G30" s="16">
        <f>G27*$D$10</f>
        <v>3232.7101389601535</v>
      </c>
      <c r="I30" s="12" t="s">
        <v>55</v>
      </c>
      <c r="L30" s="13" t="s">
        <v>56</v>
      </c>
      <c r="O30" s="8"/>
    </row>
    <row r="31" spans="1:15" x14ac:dyDescent="0.2">
      <c r="A31" s="2" t="s">
        <v>28</v>
      </c>
      <c r="B31" s="2"/>
      <c r="C31" s="16"/>
      <c r="D31" s="16"/>
      <c r="E31" s="16"/>
      <c r="F31" s="11"/>
      <c r="G31" s="16"/>
      <c r="I31" s="12" t="s">
        <v>57</v>
      </c>
      <c r="L31" s="17" t="s">
        <v>58</v>
      </c>
      <c r="O31" s="8"/>
    </row>
    <row r="32" spans="1:15" x14ac:dyDescent="0.2">
      <c r="A32" s="4">
        <v>26</v>
      </c>
      <c r="B32" s="5" t="s">
        <v>10</v>
      </c>
      <c r="C32" s="6">
        <f>+'Løntabel oktober 2017'!C26*(100%+'Løntabel oktober 2018'!$E$63+'Løntabel oktober 2019'!$E$63+$E$64)</f>
        <v>28479.308321010169</v>
      </c>
      <c r="D32" s="6">
        <f>+'Løntabel oktober 2017'!D26*(100%+'Løntabel oktober 2018'!$E$63+'Løntabel oktober 2019'!$E$63+$E$64)</f>
        <v>28868.437422129045</v>
      </c>
      <c r="E32" s="6">
        <f>+'Løntabel oktober 2017'!E26*(100%+'Løntabel oktober 2018'!$E$63+'Løntabel oktober 2019'!$E$63+$E$64)</f>
        <v>29137.695669842225</v>
      </c>
      <c r="F32" s="6">
        <f>+'Løntabel oktober 2017'!F26*(100%+'Løntabel oktober 2018'!$E$63+'Løntabel oktober 2019'!$E$63+$E$64)</f>
        <v>29526.74056299929</v>
      </c>
      <c r="G32" s="6">
        <f>+'Løntabel oktober 2017'!G26*(100%+'Løntabel oktober 2018'!$E$63+'Løntabel oktober 2019'!$E$63+$E$64)</f>
        <v>29796.008510226005</v>
      </c>
      <c r="L32" s="17" t="s">
        <v>59</v>
      </c>
      <c r="O32" s="8"/>
    </row>
    <row r="33" spans="1:15" x14ac:dyDescent="0.2">
      <c r="A33" s="2"/>
      <c r="B33" s="2" t="s">
        <v>16</v>
      </c>
      <c r="C33" s="16">
        <f>C32*$D$9</f>
        <v>1566.3619576555593</v>
      </c>
      <c r="D33" s="16">
        <f t="shared" ref="D33:G33" si="3">D32*$D$9</f>
        <v>1587.7640582170975</v>
      </c>
      <c r="E33" s="16">
        <f t="shared" si="3"/>
        <v>1602.5732618413224</v>
      </c>
      <c r="F33" s="16">
        <f t="shared" si="3"/>
        <v>1623.9707309649609</v>
      </c>
      <c r="G33" s="16">
        <f t="shared" si="3"/>
        <v>1638.7804680624304</v>
      </c>
      <c r="L33" s="17" t="s">
        <v>60</v>
      </c>
      <c r="O33" s="8"/>
    </row>
    <row r="34" spans="1:15" x14ac:dyDescent="0.2">
      <c r="A34" s="2"/>
      <c r="B34" s="2" t="s">
        <v>22</v>
      </c>
      <c r="C34" s="16">
        <f>C32-C33</f>
        <v>26912.946363354611</v>
      </c>
      <c r="D34" s="16">
        <f>D32-D33</f>
        <v>27280.673363911948</v>
      </c>
      <c r="E34" s="16">
        <f>E32-E33</f>
        <v>27535.122408000901</v>
      </c>
      <c r="F34" s="16">
        <f>F32-F33</f>
        <v>27902.76983203433</v>
      </c>
      <c r="G34" s="16">
        <f>G32-G33</f>
        <v>28157.228042163573</v>
      </c>
      <c r="L34" s="17" t="s">
        <v>61</v>
      </c>
    </row>
    <row r="35" spans="1:15" x14ac:dyDescent="0.2">
      <c r="A35" s="2"/>
      <c r="B35" s="2" t="s">
        <v>27</v>
      </c>
      <c r="C35" s="16">
        <f>C32*$D$10</f>
        <v>3132.7239153111186</v>
      </c>
      <c r="D35" s="16">
        <f>D32*$D$10</f>
        <v>3175.528116434195</v>
      </c>
      <c r="E35" s="16">
        <f>E32*$D$10</f>
        <v>3205.1465236826448</v>
      </c>
      <c r="F35" s="16">
        <f>F32*$D$10</f>
        <v>3247.9414619299218</v>
      </c>
      <c r="G35" s="16">
        <f>G32*$D$10</f>
        <v>3277.5609361248607</v>
      </c>
      <c r="L35" s="17" t="s">
        <v>62</v>
      </c>
      <c r="O35" s="2"/>
    </row>
    <row r="36" spans="1:15" x14ac:dyDescent="0.2">
      <c r="A36" s="2" t="s">
        <v>28</v>
      </c>
      <c r="B36" s="2"/>
      <c r="C36" s="16"/>
      <c r="D36" s="16"/>
      <c r="E36" s="11"/>
      <c r="F36" s="16"/>
      <c r="G36" s="16"/>
      <c r="L36" s="14" t="s">
        <v>63</v>
      </c>
    </row>
    <row r="37" spans="1:15" x14ac:dyDescent="0.2">
      <c r="A37" s="4">
        <v>28</v>
      </c>
      <c r="B37" s="5" t="s">
        <v>10</v>
      </c>
      <c r="C37" s="6">
        <f>+'Løntabel oktober 2017'!C31*(100%+'Løntabel oktober 2018'!$E$63+'Løntabel oktober 2019'!$E$63+$E$64)</f>
        <v>29419.897332882112</v>
      </c>
      <c r="D37" s="6">
        <f>+'Løntabel oktober 2017'!D31*(100%+'Løntabel oktober 2018'!$E$63+'Løntabel oktober 2019'!$E$63+$E$64)</f>
        <v>29778.130874599945</v>
      </c>
      <c r="E37" s="6">
        <f>+'Løntabel oktober 2017'!E31*(100%+'Løntabel oktober 2018'!$E$63+'Løntabel oktober 2019'!$E$63+$E$64)</f>
        <v>30026.11704021797</v>
      </c>
      <c r="F37" s="6">
        <f>+'Løntabel oktober 2017'!F31*(100%+'Løntabel oktober 2018'!$E$63+'Løntabel oktober 2019'!$E$63+$E$64)</f>
        <v>30384.3505819358</v>
      </c>
      <c r="G37" s="6">
        <f>+'Løntabel oktober 2017'!G31*(100%+'Løntabel oktober 2018'!$E$63+'Løntabel oktober 2019'!$E$63+$E$64)</f>
        <v>30632.242840078437</v>
      </c>
      <c r="H37" s="20"/>
      <c r="I37" s="20"/>
      <c r="J37" s="20"/>
      <c r="K37" s="20"/>
      <c r="L37" s="14" t="s">
        <v>64</v>
      </c>
    </row>
    <row r="38" spans="1:15" x14ac:dyDescent="0.2">
      <c r="A38" s="2"/>
      <c r="B38" s="2" t="s">
        <v>16</v>
      </c>
      <c r="C38" s="16">
        <f>C37*$D$9</f>
        <v>1618.0943533085162</v>
      </c>
      <c r="D38" s="16">
        <f t="shared" ref="D38:G38" si="4">D37*$D$9</f>
        <v>1637.7971981029971</v>
      </c>
      <c r="E38" s="16">
        <f t="shared" si="4"/>
        <v>1651.4364372119883</v>
      </c>
      <c r="F38" s="16">
        <f t="shared" si="4"/>
        <v>1671.1392820064691</v>
      </c>
      <c r="G38" s="16">
        <f t="shared" si="4"/>
        <v>1684.773356204314</v>
      </c>
      <c r="L38" s="2" t="s">
        <v>65</v>
      </c>
      <c r="O38" s="2"/>
    </row>
    <row r="39" spans="1:15" x14ac:dyDescent="0.2">
      <c r="A39" s="2"/>
      <c r="B39" s="2" t="s">
        <v>22</v>
      </c>
      <c r="C39" s="16">
        <f>C37-C38</f>
        <v>27801.802979573597</v>
      </c>
      <c r="D39" s="16">
        <f>D37-D38</f>
        <v>28140.333676496946</v>
      </c>
      <c r="E39" s="16">
        <f>E37-E38</f>
        <v>28374.680603005982</v>
      </c>
      <c r="F39" s="16">
        <f>F37-F38</f>
        <v>28713.211299929331</v>
      </c>
      <c r="G39" s="16">
        <f>G37-G38</f>
        <v>28947.469483874123</v>
      </c>
      <c r="L39" s="14" t="s">
        <v>66</v>
      </c>
      <c r="O39" s="2"/>
    </row>
    <row r="40" spans="1:15" x14ac:dyDescent="0.2">
      <c r="A40" s="2"/>
      <c r="B40" s="2" t="s">
        <v>27</v>
      </c>
      <c r="C40" s="16">
        <f>C37*$D$10</f>
        <v>3236.1887066170325</v>
      </c>
      <c r="D40" s="16">
        <f>D37*$D$10</f>
        <v>3275.5943962059941</v>
      </c>
      <c r="E40" s="16">
        <f>E37*$D$10</f>
        <v>3302.8728744239766</v>
      </c>
      <c r="F40" s="16">
        <f>F37*$D$10</f>
        <v>3342.2785640129382</v>
      </c>
      <c r="G40" s="16">
        <f>G37*$D$10</f>
        <v>3369.5467124086281</v>
      </c>
    </row>
    <row r="41" spans="1:15" x14ac:dyDescent="0.2">
      <c r="A41" s="4">
        <v>29</v>
      </c>
      <c r="B41" s="5" t="s">
        <v>10</v>
      </c>
      <c r="C41" s="6">
        <f>+'Løntabel oktober 2017'!C35*(100%+'Løntabel oktober 2018'!$E$63+'Løntabel oktober 2019'!$E$63+$E$64)</f>
        <v>29906.056332940625</v>
      </c>
      <c r="D41" s="6">
        <f>+'Løntabel oktober 2017'!D35*(100%+'Løntabel oktober 2018'!$E$63+'Løntabel oktober 2019'!$E$63+$E$64)</f>
        <v>30247.339575351798</v>
      </c>
      <c r="E41" s="6">
        <f>+'Løntabel oktober 2017'!E35*(100%+'Løntabel oktober 2018'!$E$63+'Løntabel oktober 2019'!$E$63+$E$64)</f>
        <v>30483.552091243655</v>
      </c>
      <c r="F41" s="6">
        <f>+'Løntabel oktober 2017'!F35*(100%+'Løntabel oktober 2018'!$E$63+'Løntabel oktober 2019'!$E$63+$E$64)</f>
        <v>30824.741426179451</v>
      </c>
      <c r="G41" s="6">
        <f>+'Løntabel oktober 2017'!G35*(100%+'Løntabel oktober 2018'!$E$63+'Løntabel oktober 2019'!$E$63+$E$64)</f>
        <v>31061.047849546703</v>
      </c>
    </row>
    <row r="42" spans="1:15" x14ac:dyDescent="0.2">
      <c r="A42" s="2"/>
      <c r="B42" s="2" t="s">
        <v>16</v>
      </c>
      <c r="C42" s="16">
        <f>C41*$D$9</f>
        <v>1644.8330983117344</v>
      </c>
      <c r="D42" s="16">
        <f t="shared" ref="D42:G42" si="5">D41*$D$9</f>
        <v>1663.603676644349</v>
      </c>
      <c r="E42" s="16">
        <f t="shared" si="5"/>
        <v>1676.595365018401</v>
      </c>
      <c r="F42" s="16">
        <f t="shared" si="5"/>
        <v>1695.3607784398698</v>
      </c>
      <c r="G42" s="16">
        <f t="shared" si="5"/>
        <v>1708.3576317250686</v>
      </c>
    </row>
    <row r="43" spans="1:15" x14ac:dyDescent="0.2">
      <c r="A43" s="2"/>
      <c r="B43" s="2" t="s">
        <v>22</v>
      </c>
      <c r="C43" s="16">
        <f>C41-C42</f>
        <v>28261.223234628891</v>
      </c>
      <c r="D43" s="16">
        <f>D41-D42</f>
        <v>28583.735898707448</v>
      </c>
      <c r="E43" s="16">
        <f>E41-E42</f>
        <v>28806.956726225253</v>
      </c>
      <c r="F43" s="16">
        <f>F41-F42</f>
        <v>29129.380647739581</v>
      </c>
      <c r="G43" s="16">
        <f>G41-G42</f>
        <v>29352.690217821633</v>
      </c>
    </row>
    <row r="44" spans="1:15" x14ac:dyDescent="0.2">
      <c r="A44" s="2"/>
      <c r="B44" s="2" t="s">
        <v>27</v>
      </c>
      <c r="C44" s="16">
        <f>C41*$D$10</f>
        <v>3289.6661966234687</v>
      </c>
      <c r="D44" s="16">
        <f>D41*$D$10</f>
        <v>3327.207353288698</v>
      </c>
      <c r="E44" s="16">
        <f>E41*$D$10</f>
        <v>3353.1907300368021</v>
      </c>
      <c r="F44" s="16">
        <f>F41*$D$10</f>
        <v>3390.7215568797396</v>
      </c>
      <c r="G44" s="16">
        <f>G41*$D$10</f>
        <v>3416.7152634501372</v>
      </c>
    </row>
    <row r="45" spans="1:15" x14ac:dyDescent="0.2">
      <c r="A45" s="4">
        <v>30</v>
      </c>
      <c r="B45" s="5" t="s">
        <v>10</v>
      </c>
      <c r="C45" s="6">
        <f>+'Løntabel oktober 2017'!C39*(100%+'Løntabel oktober 2018'!$E$63+'Løntabel oktober 2019'!$E$63+$E$64)</f>
        <v>30402.751028200226</v>
      </c>
      <c r="D45" s="6">
        <f>+'Løntabel oktober 2017'!D39*(100%+'Løntabel oktober 2018'!$E$63+'Løntabel oktober 2019'!$E$63+$E$64)</f>
        <v>30725.856854601014</v>
      </c>
      <c r="E45" s="6">
        <f>+'Løntabel oktober 2017'!E39*(100%+'Løntabel oktober 2018'!$E$63+'Løntabel oktober 2019'!$E$63+$E$64)</f>
        <v>30949.661845307877</v>
      </c>
      <c r="F45" s="6">
        <f>+'Løntabel oktober 2017'!F39*(100%+'Løntabel oktober 2018'!$E$63+'Løntabel oktober 2019'!$E$63+$E$64)</f>
        <v>31272.762252797987</v>
      </c>
      <c r="G45" s="6">
        <f>+'Løntabel oktober 2017'!G39*(100%+'Løntabel oktober 2018'!$E$63+'Løntabel oktober 2019'!$E$63+$E$64)</f>
        <v>31496.473336029467</v>
      </c>
    </row>
    <row r="46" spans="1:15" x14ac:dyDescent="0.2">
      <c r="A46" s="2"/>
      <c r="B46" s="2" t="s">
        <v>16</v>
      </c>
      <c r="C46" s="16">
        <f>C45*$D$9</f>
        <v>1672.1513065510123</v>
      </c>
      <c r="D46" s="16">
        <f t="shared" ref="D46:G46" si="6">D45*$D$9</f>
        <v>1689.9221270030557</v>
      </c>
      <c r="E46" s="16">
        <f t="shared" si="6"/>
        <v>1702.2314014919332</v>
      </c>
      <c r="F46" s="16">
        <f t="shared" si="6"/>
        <v>1720.0019239038893</v>
      </c>
      <c r="G46" s="16">
        <f t="shared" si="6"/>
        <v>1732.3060334816207</v>
      </c>
    </row>
    <row r="47" spans="1:15" x14ac:dyDescent="0.2">
      <c r="A47" s="2"/>
      <c r="B47" s="2" t="s">
        <v>22</v>
      </c>
      <c r="C47" s="16">
        <f>C45-C46</f>
        <v>28730.599721649214</v>
      </c>
      <c r="D47" s="16">
        <f>D45-D46</f>
        <v>29035.93472759796</v>
      </c>
      <c r="E47" s="16">
        <f>E45-E46</f>
        <v>29247.430443815945</v>
      </c>
      <c r="F47" s="16">
        <f>F45-F46</f>
        <v>29552.760328894099</v>
      </c>
      <c r="G47" s="16">
        <f>G45-G46</f>
        <v>29764.167302547845</v>
      </c>
      <c r="O47" s="2"/>
    </row>
    <row r="48" spans="1:15" x14ac:dyDescent="0.2">
      <c r="A48" s="2"/>
      <c r="B48" s="2" t="s">
        <v>27</v>
      </c>
      <c r="C48" s="16">
        <f>C45*$D$10</f>
        <v>3344.3026131020247</v>
      </c>
      <c r="D48" s="16">
        <f>D45*$D$10</f>
        <v>3379.8442540061114</v>
      </c>
      <c r="E48" s="16">
        <f>E45*$D$10</f>
        <v>3404.4628029838664</v>
      </c>
      <c r="F48" s="16">
        <f>F45*$D$10</f>
        <v>3440.0038478077786</v>
      </c>
      <c r="G48" s="16">
        <f>G45*$D$10</f>
        <v>3464.6120669632414</v>
      </c>
    </row>
    <row r="49" spans="1:15" x14ac:dyDescent="0.2">
      <c r="A49" s="2" t="s">
        <v>28</v>
      </c>
      <c r="B49" s="2"/>
      <c r="C49" s="11"/>
      <c r="D49" s="16"/>
      <c r="E49" s="16"/>
      <c r="F49" s="16"/>
      <c r="G49" s="16"/>
      <c r="O49" s="17"/>
    </row>
    <row r="50" spans="1:15" x14ac:dyDescent="0.2">
      <c r="A50" s="4">
        <v>31</v>
      </c>
      <c r="B50" s="5" t="s">
        <v>10</v>
      </c>
      <c r="C50" s="6">
        <f>+'Løntabel oktober 2017'!C44*(100%+'Løntabel oktober 2018'!$E$63+'Løntabel oktober 2019'!$E$63+$E$64)</f>
        <v>30910.701981458296</v>
      </c>
      <c r="D50" s="6">
        <f>+'Løntabel oktober 2017'!D44*(100%+'Løntabel oktober 2018'!$E$63+'Løntabel oktober 2019'!$E$63+$E$64)</f>
        <v>31214.692217707947</v>
      </c>
      <c r="E50" s="6">
        <f>+'Løntabel oktober 2017'!E44*(100%+'Løntabel oktober 2018'!$E$63+'Løntabel oktober 2019'!$E$63+$E$64)</f>
        <v>31425.068439435017</v>
      </c>
      <c r="F50" s="6">
        <f>+'Løntabel oktober 2017'!F44*(100%+'Løntabel oktober 2018'!$E$63+'Løntabel oktober 2019'!$E$63+$E$64)</f>
        <v>31729.058675684664</v>
      </c>
      <c r="G50" s="6">
        <f>+'Løntabel oktober 2017'!G44*(100%+'Løntabel oktober 2018'!$E$63+'Løntabel oktober 2019'!$E$63+$E$64)</f>
        <v>31939.434897411731</v>
      </c>
      <c r="O50" s="17"/>
    </row>
    <row r="51" spans="1:15" x14ac:dyDescent="0.2">
      <c r="A51" s="2"/>
      <c r="B51" s="2" t="s">
        <v>16</v>
      </c>
      <c r="C51" s="16">
        <f>C50*$D$9</f>
        <v>1700.0886089802063</v>
      </c>
      <c r="D51" s="16">
        <f t="shared" ref="D51:G51" si="7">D50*$D$9</f>
        <v>1716.8080719739371</v>
      </c>
      <c r="E51" s="16">
        <f t="shared" si="7"/>
        <v>1728.378764168926</v>
      </c>
      <c r="F51" s="16">
        <f t="shared" si="7"/>
        <v>1745.0982271626565</v>
      </c>
      <c r="G51" s="16">
        <f t="shared" si="7"/>
        <v>1756.6689193576451</v>
      </c>
      <c r="O51" s="17"/>
    </row>
    <row r="52" spans="1:15" x14ac:dyDescent="0.2">
      <c r="A52" s="2"/>
      <c r="B52" s="2" t="s">
        <v>22</v>
      </c>
      <c r="C52" s="16">
        <f>C50-C51</f>
        <v>29210.613372478088</v>
      </c>
      <c r="D52" s="16">
        <f>D50-D51</f>
        <v>29497.88414573401</v>
      </c>
      <c r="E52" s="16">
        <f>E50-E51</f>
        <v>29696.68967526609</v>
      </c>
      <c r="F52" s="16">
        <f>F50-F51</f>
        <v>29983.960448522008</v>
      </c>
      <c r="G52" s="16">
        <f>G50-G51</f>
        <v>30182.765978054085</v>
      </c>
      <c r="O52" s="13"/>
    </row>
    <row r="53" spans="1:15" x14ac:dyDescent="0.2">
      <c r="A53" s="2"/>
      <c r="B53" s="2" t="s">
        <v>27</v>
      </c>
      <c r="C53" s="16">
        <f>C50*$D$10</f>
        <v>3400.1772179604127</v>
      </c>
      <c r="D53" s="16">
        <f>D50*$D$10</f>
        <v>3433.6161439478742</v>
      </c>
      <c r="E53" s="16">
        <f>E50*$D$10</f>
        <v>3456.7575283378519</v>
      </c>
      <c r="F53" s="16">
        <f>F50*$D$10</f>
        <v>3490.196454325313</v>
      </c>
      <c r="G53" s="16">
        <f>G50*$D$10</f>
        <v>3513.3378387152902</v>
      </c>
      <c r="O53" s="17"/>
    </row>
    <row r="54" spans="1:15" x14ac:dyDescent="0.2">
      <c r="A54" s="2"/>
      <c r="B54" s="1"/>
      <c r="C54" s="2"/>
      <c r="D54" s="2"/>
      <c r="E54" s="2"/>
      <c r="F54" s="2"/>
      <c r="G54" s="2"/>
      <c r="O54" s="17"/>
    </row>
    <row r="55" spans="1:15" x14ac:dyDescent="0.2">
      <c r="A55" s="2"/>
      <c r="B55" s="1" t="s">
        <v>67</v>
      </c>
      <c r="C55" s="2"/>
      <c r="D55" s="2"/>
      <c r="E55" s="2"/>
      <c r="F55" s="2"/>
      <c r="G55" s="2"/>
      <c r="O55" s="17"/>
    </row>
    <row r="56" spans="1:15" x14ac:dyDescent="0.2">
      <c r="A56" s="4">
        <v>39</v>
      </c>
      <c r="B56" s="5" t="s">
        <v>10</v>
      </c>
      <c r="C56" s="6">
        <f>+'Løntabel oktober 2017'!C50*(100%+'Løntabel oktober 2018'!$E$63+'Løntabel oktober 2019'!$E$63+$E$64)</f>
        <v>35435.938882089853</v>
      </c>
      <c r="D56" s="6">
        <f>+'Løntabel oktober 2017'!D50*(100%+'Løntabel oktober 2018'!$E$63+'Løntabel oktober 2019'!$E$63+$E$64)</f>
        <v>35539.88271890457</v>
      </c>
      <c r="E56" s="6">
        <f>+'Løntabel oktober 2017'!E50*(100%+'Løntabel oktober 2018'!$E$63+'Løntabel oktober 2019'!$E$63+$E$64)</f>
        <v>35611.796078123742</v>
      </c>
      <c r="F56" s="6">
        <f>+'Løntabel oktober 2017'!F50*(100%+'Løntabel oktober 2018'!$E$63+'Løntabel oktober 2019'!$E$63+$E$64)</f>
        <v>35715.74794342833</v>
      </c>
      <c r="G56" s="6">
        <f>+'Løntabel oktober 2017'!G50*(100%+'Løntabel oktober 2018'!$E$63+'Løntabel oktober 2019'!$E$63+$E$64)</f>
        <v>35787.7749770472</v>
      </c>
      <c r="O56" s="17"/>
    </row>
    <row r="57" spans="1:15" x14ac:dyDescent="0.2">
      <c r="A57" s="2"/>
      <c r="B57" s="2" t="s">
        <v>16</v>
      </c>
      <c r="C57" s="16">
        <f>C56*$D$9</f>
        <v>1948.9766385149419</v>
      </c>
      <c r="D57" s="16">
        <f t="shared" ref="D57:G57" si="8">D56*$D$9</f>
        <v>1954.6935495397513</v>
      </c>
      <c r="E57" s="16">
        <f t="shared" si="8"/>
        <v>1958.6487842968058</v>
      </c>
      <c r="F57" s="16">
        <f t="shared" si="8"/>
        <v>1964.3661368885582</v>
      </c>
      <c r="G57" s="16">
        <f t="shared" si="8"/>
        <v>1968.327623737596</v>
      </c>
      <c r="O57" s="17"/>
    </row>
    <row r="58" spans="1:15" x14ac:dyDescent="0.2">
      <c r="A58" s="2"/>
      <c r="B58" s="2" t="s">
        <v>22</v>
      </c>
      <c r="C58" s="16">
        <f>C56-C57</f>
        <v>33486.962243574912</v>
      </c>
      <c r="D58" s="16">
        <f>D56-D57</f>
        <v>33585.189169364821</v>
      </c>
      <c r="E58" s="16">
        <f>E56-E57</f>
        <v>33653.147293826936</v>
      </c>
      <c r="F58" s="16">
        <f>F56-F57</f>
        <v>33751.381806539772</v>
      </c>
      <c r="G58" s="16">
        <f>G56-G57</f>
        <v>33819.447353309602</v>
      </c>
    </row>
    <row r="59" spans="1:15" x14ac:dyDescent="0.2">
      <c r="A59" s="2"/>
      <c r="B59" s="2" t="s">
        <v>27</v>
      </c>
      <c r="C59" s="16">
        <f>C56*$D$10</f>
        <v>3897.9532770298838</v>
      </c>
      <c r="D59" s="16">
        <f>D56*$D$10</f>
        <v>3909.3870990795026</v>
      </c>
      <c r="E59" s="16">
        <f>E56*$D$10</f>
        <v>3917.2975685936117</v>
      </c>
      <c r="F59" s="16">
        <f>F56*$D$10</f>
        <v>3928.7322737771165</v>
      </c>
      <c r="G59" s="16">
        <f>G56*$D$10</f>
        <v>3936.655247475192</v>
      </c>
    </row>
    <row r="60" spans="1:15" x14ac:dyDescent="0.2">
      <c r="A60" s="2" t="s">
        <v>28</v>
      </c>
      <c r="E60" s="10"/>
      <c r="O60" s="2"/>
    </row>
    <row r="61" spans="1:15" x14ac:dyDescent="0.2">
      <c r="C61" s="21"/>
      <c r="D61" s="21"/>
      <c r="E61" s="21"/>
      <c r="F61" s="21"/>
      <c r="G61" s="21"/>
    </row>
    <row r="62" spans="1:15" x14ac:dyDescent="0.2">
      <c r="A62" s="25" t="s">
        <v>75</v>
      </c>
      <c r="D62" s="16">
        <v>0.98</v>
      </c>
      <c r="F62" s="2"/>
      <c r="G62" s="21"/>
    </row>
    <row r="63" spans="1:15" x14ac:dyDescent="0.2">
      <c r="A63" s="14" t="s">
        <v>76</v>
      </c>
      <c r="D63" s="16">
        <v>-0.27</v>
      </c>
      <c r="F63" s="2"/>
      <c r="G63" s="21"/>
    </row>
    <row r="64" spans="1:15" x14ac:dyDescent="0.2">
      <c r="A64" s="14" t="s">
        <v>69</v>
      </c>
      <c r="D64" s="18">
        <f>+D62+D63</f>
        <v>0.71</v>
      </c>
      <c r="E64" s="24">
        <f>+D64/100</f>
        <v>7.0999999999999995E-3</v>
      </c>
      <c r="F64" s="2"/>
      <c r="G64" s="21"/>
    </row>
    <row r="65" spans="3:7" x14ac:dyDescent="0.2">
      <c r="C65" s="21"/>
      <c r="D65" s="21"/>
      <c r="E65" s="21"/>
      <c r="F65" s="21"/>
      <c r="G65" s="21"/>
    </row>
    <row r="66" spans="3:7" x14ac:dyDescent="0.2">
      <c r="C66" s="21"/>
      <c r="D66" s="21"/>
      <c r="E66" s="21"/>
      <c r="F66" s="21"/>
      <c r="G66" s="21"/>
    </row>
    <row r="67" spans="3:7" x14ac:dyDescent="0.2">
      <c r="C67" s="21"/>
      <c r="D67" s="21"/>
      <c r="E67" s="21"/>
      <c r="F67" s="21"/>
      <c r="G67" s="21"/>
    </row>
    <row r="68" spans="3:7" x14ac:dyDescent="0.2">
      <c r="C68" s="21"/>
      <c r="D68" s="21"/>
      <c r="E68" s="21"/>
      <c r="F68" s="21"/>
      <c r="G68" s="21"/>
    </row>
    <row r="69" spans="3:7" x14ac:dyDescent="0.2">
      <c r="C69" s="21"/>
      <c r="D69" s="21"/>
      <c r="E69" s="21"/>
      <c r="F69" s="21"/>
      <c r="G69" s="21"/>
    </row>
    <row r="70" spans="3:7" x14ac:dyDescent="0.2">
      <c r="C70" s="21"/>
      <c r="D70" s="21"/>
      <c r="E70" s="21"/>
      <c r="F70" s="21"/>
      <c r="G70" s="21"/>
    </row>
    <row r="71" spans="3:7" x14ac:dyDescent="0.2">
      <c r="C71" s="21"/>
      <c r="D71" s="21"/>
      <c r="E71" s="21"/>
      <c r="F71" s="21"/>
      <c r="G71" s="21"/>
    </row>
    <row r="72" spans="3:7" x14ac:dyDescent="0.2">
      <c r="C72" s="21"/>
      <c r="D72" s="21"/>
      <c r="E72" s="21"/>
      <c r="F72" s="21"/>
      <c r="G72" s="21"/>
    </row>
    <row r="73" spans="3:7" x14ac:dyDescent="0.2">
      <c r="C73" s="21"/>
      <c r="D73" s="21"/>
      <c r="E73" s="21"/>
      <c r="F73" s="21"/>
      <c r="G73" s="21"/>
    </row>
    <row r="74" spans="3:7" x14ac:dyDescent="0.2">
      <c r="C74" s="21"/>
      <c r="D74" s="21"/>
      <c r="E74" s="21"/>
      <c r="F74" s="21"/>
      <c r="G74" s="21"/>
    </row>
    <row r="75" spans="3:7" x14ac:dyDescent="0.2">
      <c r="C75" s="21"/>
      <c r="D75" s="21"/>
      <c r="E75" s="21"/>
      <c r="F75" s="21"/>
      <c r="G75" s="21"/>
    </row>
    <row r="76" spans="3:7" x14ac:dyDescent="0.2">
      <c r="C76" s="21"/>
      <c r="D76" s="21"/>
      <c r="E76" s="21"/>
      <c r="F76" s="21"/>
      <c r="G76" s="21"/>
    </row>
    <row r="77" spans="3:7" x14ac:dyDescent="0.2">
      <c r="C77" s="21"/>
      <c r="D77" s="21"/>
      <c r="E77" s="21"/>
      <c r="F77" s="21"/>
      <c r="G77" s="21"/>
    </row>
    <row r="78" spans="3:7" x14ac:dyDescent="0.2">
      <c r="C78" s="21"/>
      <c r="D78" s="21"/>
      <c r="E78" s="21"/>
      <c r="F78" s="21"/>
      <c r="G78" s="21"/>
    </row>
    <row r="79" spans="3:7" x14ac:dyDescent="0.2">
      <c r="C79" s="21"/>
      <c r="D79" s="21"/>
      <c r="E79" s="21"/>
      <c r="F79" s="21"/>
      <c r="G79" s="21"/>
    </row>
    <row r="80" spans="3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1"/>
      <c r="D205" s="21"/>
      <c r="E205" s="21"/>
      <c r="F205" s="21"/>
      <c r="G205" s="21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  <row r="237" spans="3:7" x14ac:dyDescent="0.2">
      <c r="C237" s="22"/>
      <c r="D237" s="22"/>
      <c r="E237" s="22"/>
      <c r="F237" s="22"/>
      <c r="G237" s="22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B2EAF-CF8B-42EE-9931-CE28A4361E35}">
  <dimension ref="A1:X237"/>
  <sheetViews>
    <sheetView tabSelected="1" topLeftCell="A7" workbookViewId="0">
      <selection activeCell="H37" sqref="H37:J40"/>
    </sheetView>
  </sheetViews>
  <sheetFormatPr defaultColWidth="8.7109375" defaultRowHeight="12.75" x14ac:dyDescent="0.2"/>
  <cols>
    <col min="1" max="1" width="8.7109375" style="14"/>
    <col min="2" max="2" width="16.140625" style="14" bestFit="1" customWidth="1"/>
    <col min="3" max="3" width="12.42578125" style="14" customWidth="1"/>
    <col min="4" max="4" width="12" style="14" bestFit="1" customWidth="1"/>
    <col min="5" max="5" width="11" style="14" bestFit="1" customWidth="1"/>
    <col min="6" max="7" width="10.85546875" style="14" bestFit="1" customWidth="1"/>
    <col min="8" max="8" width="19.28515625" style="14" customWidth="1"/>
    <col min="9" max="9" width="14.5703125" style="14" bestFit="1" customWidth="1"/>
    <col min="10" max="10" width="13.140625" style="14" bestFit="1" customWidth="1"/>
    <col min="11" max="11" width="12.85546875" style="14" bestFit="1" customWidth="1"/>
    <col min="12" max="12" width="16.5703125" style="14" bestFit="1" customWidth="1"/>
    <col min="13" max="13" width="18.85546875" style="14" bestFit="1" customWidth="1"/>
    <col min="14" max="14" width="16.140625" style="14" bestFit="1" customWidth="1"/>
    <col min="15" max="15" width="10.28515625" style="14" bestFit="1" customWidth="1"/>
    <col min="16" max="16384" width="8.7109375" style="14"/>
  </cols>
  <sheetData>
    <row r="1" spans="1:20" x14ac:dyDescent="0.2">
      <c r="A1" s="1" t="s">
        <v>0</v>
      </c>
    </row>
    <row r="2" spans="1:20" x14ac:dyDescent="0.2">
      <c r="A2" s="2" t="s">
        <v>85</v>
      </c>
    </row>
    <row r="3" spans="1:20" x14ac:dyDescent="0.2">
      <c r="F3" s="2"/>
    </row>
    <row r="4" spans="1:20" ht="13.5" thickBot="1" x14ac:dyDescent="0.25">
      <c r="A4" s="14" t="s">
        <v>86</v>
      </c>
      <c r="F4" s="2"/>
    </row>
    <row r="5" spans="1:20" ht="13.5" thickBot="1" x14ac:dyDescent="0.25">
      <c r="A5" s="14" t="s">
        <v>78</v>
      </c>
      <c r="D5" s="26"/>
    </row>
    <row r="6" spans="1:20" ht="13.5" thickBot="1" x14ac:dyDescent="0.25">
      <c r="A6" s="14" t="s">
        <v>79</v>
      </c>
      <c r="D6" s="27">
        <f>+D5*(100%+D7)</f>
        <v>0</v>
      </c>
    </row>
    <row r="7" spans="1:20" x14ac:dyDescent="0.2">
      <c r="A7" s="14" t="s">
        <v>80</v>
      </c>
      <c r="D7" s="29">
        <v>0.02</v>
      </c>
    </row>
    <row r="8" spans="1:20" x14ac:dyDescent="0.2">
      <c r="F8" s="2"/>
    </row>
    <row r="9" spans="1:20" x14ac:dyDescent="0.2">
      <c r="A9" s="14" t="s">
        <v>1</v>
      </c>
      <c r="D9" s="15">
        <v>5.5E-2</v>
      </c>
      <c r="I9" s="16"/>
    </row>
    <row r="10" spans="1:20" x14ac:dyDescent="0.2">
      <c r="A10" s="14" t="s">
        <v>2</v>
      </c>
      <c r="D10" s="15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9"/>
      <c r="E15" s="19"/>
      <c r="F15" s="19"/>
      <c r="G15" s="19"/>
    </row>
    <row r="16" spans="1:20" x14ac:dyDescent="0.2">
      <c r="A16" s="4">
        <v>19</v>
      </c>
      <c r="B16" s="5" t="s">
        <v>10</v>
      </c>
      <c r="C16" s="6">
        <f>'Løntabel oktober 2020'!C16*(1+$B$69)</f>
        <v>26064.54966552011</v>
      </c>
      <c r="D16" s="6">
        <f>'Løntabel oktober 2020'!D16*(1+$B$69)</f>
        <v>26491.388489503272</v>
      </c>
      <c r="E16" s="6">
        <f>'Løntabel oktober 2020'!E16*(1+$B$69)</f>
        <v>26786.910638344252</v>
      </c>
      <c r="F16" s="6">
        <f>'Løntabel oktober 2020'!F16*(1+$B$69)</f>
        <v>27213.761646553732</v>
      </c>
      <c r="G16" s="6">
        <f>'Løntabel oktober 2020'!G16*(1+$B$69)</f>
        <v>27509.296218951178</v>
      </c>
      <c r="H16" s="21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7"/>
      <c r="P16" s="7"/>
      <c r="Q16" s="7"/>
      <c r="R16" s="7"/>
      <c r="S16" s="7"/>
      <c r="T16" s="7"/>
    </row>
    <row r="17" spans="1:24" x14ac:dyDescent="0.2">
      <c r="A17" s="2"/>
      <c r="B17" s="14" t="s">
        <v>16</v>
      </c>
      <c r="C17" s="16">
        <f>C16*$D$9</f>
        <v>1433.5502316036061</v>
      </c>
      <c r="D17" s="16">
        <f t="shared" ref="D17:G17" si="0">D16*$D$9</f>
        <v>1457.0263669226799</v>
      </c>
      <c r="E17" s="16">
        <f t="shared" si="0"/>
        <v>1473.2800851089339</v>
      </c>
      <c r="F17" s="16">
        <f t="shared" si="0"/>
        <v>1496.7568905604553</v>
      </c>
      <c r="G17" s="16">
        <f t="shared" si="0"/>
        <v>1513.0112920423148</v>
      </c>
      <c r="H17" s="21"/>
      <c r="I17" s="2" t="s">
        <v>17</v>
      </c>
      <c r="J17" s="8" t="s">
        <v>18</v>
      </c>
      <c r="K17" s="14" t="s">
        <v>19</v>
      </c>
      <c r="L17" s="14" t="s">
        <v>20</v>
      </c>
      <c r="M17" s="2" t="s">
        <v>21</v>
      </c>
      <c r="N17" s="2"/>
      <c r="O17" s="7"/>
      <c r="P17" s="7"/>
      <c r="Q17" s="7"/>
      <c r="R17" s="7"/>
      <c r="S17" s="7"/>
    </row>
    <row r="18" spans="1:24" x14ac:dyDescent="0.2">
      <c r="A18" s="2"/>
      <c r="B18" s="14" t="s">
        <v>22</v>
      </c>
      <c r="C18" s="16">
        <f>C16-C17</f>
        <v>24630.999433916502</v>
      </c>
      <c r="D18" s="16">
        <f>D16-D17</f>
        <v>25034.362122580591</v>
      </c>
      <c r="E18" s="16">
        <f>E16-E17</f>
        <v>25313.630553235318</v>
      </c>
      <c r="F18" s="16">
        <f>F16-F17</f>
        <v>25717.004755993275</v>
      </c>
      <c r="G18" s="16">
        <f>G16-G17</f>
        <v>25996.284926908862</v>
      </c>
      <c r="H18" s="21"/>
      <c r="I18" s="2" t="s">
        <v>23</v>
      </c>
      <c r="J18" s="8" t="s">
        <v>24</v>
      </c>
      <c r="K18" s="2" t="s">
        <v>25</v>
      </c>
      <c r="L18" s="14" t="s">
        <v>26</v>
      </c>
      <c r="O18" s="7"/>
      <c r="P18" s="7"/>
      <c r="Q18" s="7"/>
      <c r="R18" s="7"/>
      <c r="S18" s="7"/>
    </row>
    <row r="19" spans="1:24" x14ac:dyDescent="0.2">
      <c r="A19" s="2"/>
      <c r="B19" s="14" t="s">
        <v>27</v>
      </c>
      <c r="C19" s="16">
        <f>C16*$D$10</f>
        <v>2867.1004632072122</v>
      </c>
      <c r="D19" s="16">
        <f>D16*$D$10</f>
        <v>2914.0527338453599</v>
      </c>
      <c r="E19" s="16">
        <f>E16*$D$10</f>
        <v>2946.5601702178678</v>
      </c>
      <c r="F19" s="16">
        <f>F16*$D$10</f>
        <v>2993.5137811209106</v>
      </c>
      <c r="G19" s="16">
        <f>G16*$D$10</f>
        <v>3026.0225840846297</v>
      </c>
      <c r="H19" s="21"/>
      <c r="I19" s="2"/>
      <c r="J19" s="8"/>
      <c r="K19" s="2"/>
      <c r="O19" s="7"/>
      <c r="P19" s="7"/>
      <c r="Q19" s="7"/>
      <c r="R19" s="7"/>
      <c r="S19" s="7"/>
    </row>
    <row r="20" spans="1:24" x14ac:dyDescent="0.2">
      <c r="A20" s="2" t="s">
        <v>28</v>
      </c>
      <c r="B20" s="1"/>
      <c r="C20" s="2"/>
      <c r="D20" s="10"/>
      <c r="E20" s="10"/>
      <c r="F20" s="2"/>
      <c r="G20" s="2"/>
      <c r="H20" s="21"/>
      <c r="I20" s="9" t="s">
        <v>29</v>
      </c>
      <c r="J20" s="8" t="s">
        <v>30</v>
      </c>
      <c r="K20" s="14" t="s">
        <v>31</v>
      </c>
      <c r="L20" s="14" t="s">
        <v>32</v>
      </c>
      <c r="O20" s="7"/>
      <c r="P20" s="7"/>
      <c r="Q20" s="7"/>
      <c r="R20" s="7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21"/>
      <c r="I21" s="9" t="s">
        <v>34</v>
      </c>
      <c r="J21" s="8" t="s">
        <v>35</v>
      </c>
      <c r="K21" s="14" t="s">
        <v>36</v>
      </c>
      <c r="L21" s="14" t="s">
        <v>37</v>
      </c>
      <c r="O21" s="7"/>
      <c r="P21" s="7"/>
      <c r="Q21" s="7"/>
      <c r="R21" s="7"/>
      <c r="S21" s="7"/>
    </row>
    <row r="22" spans="1:24" x14ac:dyDescent="0.2">
      <c r="A22" s="4">
        <v>24</v>
      </c>
      <c r="B22" s="5" t="s">
        <v>10</v>
      </c>
      <c r="C22" s="6">
        <f>'Løntabel oktober 2020'!C22*(1+$B$69)</f>
        <v>28131.639370272944</v>
      </c>
      <c r="D22" s="6">
        <f>'Løntabel oktober 2020'!D22*(1+$B$69)</f>
        <v>28555.849956508086</v>
      </c>
      <c r="E22" s="6">
        <f>'Løntabel oktober 2020'!E22*(1+$B$69)</f>
        <v>28849.588548438838</v>
      </c>
      <c r="F22" s="6">
        <f>'Løntabel oktober 2020'!F22*(1+$B$69)</f>
        <v>29273.79913467398</v>
      </c>
      <c r="G22" s="6">
        <f>'Løntabel oktober 2020'!G22*(1+$B$69)</f>
        <v>29567.423862461565</v>
      </c>
      <c r="H22" s="21"/>
      <c r="I22" s="9" t="s">
        <v>38</v>
      </c>
      <c r="J22" s="8" t="s">
        <v>39</v>
      </c>
      <c r="K22" s="2" t="s">
        <v>40</v>
      </c>
      <c r="L22" s="14" t="s">
        <v>41</v>
      </c>
      <c r="O22" s="7"/>
      <c r="P22" s="7"/>
      <c r="Q22" s="7"/>
      <c r="R22" s="7"/>
      <c r="S22" s="7"/>
    </row>
    <row r="23" spans="1:24" x14ac:dyDescent="0.2">
      <c r="A23" s="2"/>
      <c r="B23" s="2" t="s">
        <v>16</v>
      </c>
      <c r="C23" s="16">
        <f>C22*$D$9</f>
        <v>1547.240165365012</v>
      </c>
      <c r="D23" s="16">
        <f t="shared" ref="D23:G23" si="1">D22*$D$9</f>
        <v>1570.5717476079446</v>
      </c>
      <c r="E23" s="16">
        <f t="shared" si="1"/>
        <v>1586.7273701641361</v>
      </c>
      <c r="F23" s="16">
        <f t="shared" si="1"/>
        <v>1610.058952407069</v>
      </c>
      <c r="G23" s="16">
        <f t="shared" si="1"/>
        <v>1626.208312435386</v>
      </c>
      <c r="H23" s="21"/>
      <c r="I23" s="9" t="s">
        <v>42</v>
      </c>
      <c r="K23" s="2" t="s">
        <v>43</v>
      </c>
      <c r="L23" s="2" t="s">
        <v>44</v>
      </c>
      <c r="O23" s="7"/>
      <c r="P23" s="7"/>
      <c r="Q23" s="7"/>
      <c r="R23" s="7"/>
      <c r="S23" s="7"/>
    </row>
    <row r="24" spans="1:24" x14ac:dyDescent="0.2">
      <c r="A24" s="2"/>
      <c r="B24" s="2" t="s">
        <v>22</v>
      </c>
      <c r="C24" s="16">
        <f>C22-C23</f>
        <v>26584.399204907932</v>
      </c>
      <c r="D24" s="16">
        <f>D22-D23</f>
        <v>26985.278208900141</v>
      </c>
      <c r="E24" s="16">
        <f>E22-E23</f>
        <v>27262.861178274703</v>
      </c>
      <c r="F24" s="16">
        <f>F22-F23</f>
        <v>27663.740182266913</v>
      </c>
      <c r="G24" s="16">
        <f>G22-G23</f>
        <v>27941.21555002618</v>
      </c>
      <c r="H24" s="21"/>
      <c r="I24" s="9" t="s">
        <v>87</v>
      </c>
      <c r="K24" s="2"/>
      <c r="L24" s="2"/>
      <c r="O24" s="7"/>
      <c r="P24" s="7"/>
      <c r="Q24" s="7"/>
      <c r="R24" s="7"/>
      <c r="S24" s="7"/>
    </row>
    <row r="25" spans="1:24" x14ac:dyDescent="0.2">
      <c r="A25" s="2"/>
      <c r="B25" s="2" t="s">
        <v>27</v>
      </c>
      <c r="C25" s="16">
        <f>C22*$D$10</f>
        <v>3094.480330730024</v>
      </c>
      <c r="D25" s="16">
        <f>D22*$D$10</f>
        <v>3141.1434952158893</v>
      </c>
      <c r="E25" s="16">
        <f>E22*$D$10</f>
        <v>3173.4547403282722</v>
      </c>
      <c r="F25" s="16">
        <f>F22*$D$10</f>
        <v>3220.117904814138</v>
      </c>
      <c r="G25" s="16">
        <f>G22*$D$10</f>
        <v>3252.416624870772</v>
      </c>
      <c r="H25" s="21"/>
      <c r="I25" s="9" t="s">
        <v>45</v>
      </c>
      <c r="K25" s="14" t="s">
        <v>46</v>
      </c>
      <c r="L25" s="14" t="s">
        <v>47</v>
      </c>
      <c r="O25" s="7"/>
      <c r="P25" s="7"/>
      <c r="Q25" s="7"/>
      <c r="R25" s="7"/>
      <c r="S25" s="7"/>
    </row>
    <row r="26" spans="1:24" x14ac:dyDescent="0.2">
      <c r="A26" s="2" t="s">
        <v>28</v>
      </c>
      <c r="B26" s="2"/>
      <c r="C26" s="16"/>
      <c r="D26" s="16"/>
      <c r="E26" s="16"/>
      <c r="F26" s="16"/>
      <c r="G26" s="11"/>
      <c r="H26" s="21"/>
      <c r="I26" s="9" t="s">
        <v>48</v>
      </c>
      <c r="K26" s="14" t="s">
        <v>49</v>
      </c>
      <c r="L26" s="17" t="s">
        <v>50</v>
      </c>
      <c r="O26" s="7"/>
      <c r="P26" s="7"/>
      <c r="Q26" s="7"/>
      <c r="R26" s="7"/>
      <c r="S26" s="7"/>
    </row>
    <row r="27" spans="1:24" x14ac:dyDescent="0.2">
      <c r="A27" s="4">
        <v>25</v>
      </c>
      <c r="B27" s="5" t="s">
        <v>10</v>
      </c>
      <c r="C27" s="6">
        <f>'Løntabel oktober 2020'!C27*(1+$B$69)</f>
        <v>28585.052598896666</v>
      </c>
      <c r="D27" s="6">
        <f>'Løntabel oktober 2020'!D27*(1+$B$69)</f>
        <v>28995.984902881322</v>
      </c>
      <c r="E27" s="6">
        <f>'Løntabel oktober 2020'!E27*(1+$B$69)</f>
        <v>29280.444262400786</v>
      </c>
      <c r="F27" s="6">
        <f>'Løntabel oktober 2020'!F27*(1+$B$69)</f>
        <v>29691.591521726488</v>
      </c>
      <c r="G27" s="6">
        <f>'Løntabel oktober 2020'!G27*(1+$B$69)</f>
        <v>29976.039470357784</v>
      </c>
      <c r="H27" s="20"/>
      <c r="I27" s="9" t="s">
        <v>51</v>
      </c>
      <c r="L27" s="17" t="s">
        <v>52</v>
      </c>
      <c r="O27" s="7"/>
      <c r="P27" s="7"/>
      <c r="Q27" s="7"/>
      <c r="R27" s="7"/>
      <c r="S27" s="7"/>
    </row>
    <row r="28" spans="1:24" x14ac:dyDescent="0.2">
      <c r="A28" s="2"/>
      <c r="B28" s="2" t="s">
        <v>16</v>
      </c>
      <c r="C28" s="16">
        <f>C27*$D$9</f>
        <v>1572.1778929393165</v>
      </c>
      <c r="D28" s="16">
        <f t="shared" ref="D28:G28" si="2">D27*$D$9</f>
        <v>1594.7791696584727</v>
      </c>
      <c r="E28" s="16">
        <f t="shared" si="2"/>
        <v>1610.4244344320432</v>
      </c>
      <c r="F28" s="16">
        <f t="shared" si="2"/>
        <v>1633.0375336949569</v>
      </c>
      <c r="G28" s="16">
        <f t="shared" si="2"/>
        <v>1648.6821708696782</v>
      </c>
      <c r="H28" s="21"/>
      <c r="I28" s="12" t="s">
        <v>53</v>
      </c>
      <c r="L28" s="17" t="s">
        <v>54</v>
      </c>
      <c r="O28" s="7"/>
      <c r="P28" s="7"/>
      <c r="Q28" s="7"/>
      <c r="R28" s="7"/>
      <c r="S28" s="7"/>
    </row>
    <row r="29" spans="1:24" x14ac:dyDescent="0.2">
      <c r="A29" s="2"/>
      <c r="B29" s="2" t="s">
        <v>22</v>
      </c>
      <c r="C29" s="16">
        <f>C27-C28</f>
        <v>27012.874705957351</v>
      </c>
      <c r="D29" s="16">
        <f>D27-D28</f>
        <v>27401.205733222851</v>
      </c>
      <c r="E29" s="16">
        <f>E27-E28</f>
        <v>27670.019827968743</v>
      </c>
      <c r="F29" s="16">
        <f>F27-F28</f>
        <v>28058.55398803153</v>
      </c>
      <c r="G29" s="16">
        <f>G27-G28</f>
        <v>28327.357299488107</v>
      </c>
      <c r="H29" s="21"/>
      <c r="I29" s="12"/>
      <c r="L29" s="17"/>
      <c r="O29" s="7"/>
      <c r="P29" s="7"/>
      <c r="Q29" s="7"/>
      <c r="R29" s="7"/>
      <c r="S29" s="7"/>
    </row>
    <row r="30" spans="1:24" x14ac:dyDescent="0.2">
      <c r="A30" s="2"/>
      <c r="B30" s="2" t="s">
        <v>27</v>
      </c>
      <c r="C30" s="16">
        <f>C27*$D$10</f>
        <v>3144.355785878633</v>
      </c>
      <c r="D30" s="16">
        <f>D27*$D$10</f>
        <v>3189.5583393169454</v>
      </c>
      <c r="E30" s="16">
        <f>E27*$D$10</f>
        <v>3220.8488688640864</v>
      </c>
      <c r="F30" s="16">
        <f>F27*$D$10</f>
        <v>3266.0750673899138</v>
      </c>
      <c r="G30" s="16">
        <f>G27*$D$10</f>
        <v>3297.3643417393564</v>
      </c>
      <c r="H30" s="21"/>
      <c r="I30" s="12" t="s">
        <v>55</v>
      </c>
      <c r="L30" s="13" t="s">
        <v>56</v>
      </c>
      <c r="O30" s="7"/>
      <c r="P30" s="7"/>
      <c r="Q30" s="7"/>
      <c r="R30" s="7"/>
      <c r="S30" s="7"/>
    </row>
    <row r="31" spans="1:24" x14ac:dyDescent="0.2">
      <c r="A31" s="2" t="s">
        <v>28</v>
      </c>
      <c r="B31" s="2"/>
      <c r="C31" s="16"/>
      <c r="D31" s="16"/>
      <c r="E31" s="16"/>
      <c r="F31" s="11"/>
      <c r="G31" s="16"/>
      <c r="H31" s="21"/>
      <c r="I31" s="12" t="s">
        <v>57</v>
      </c>
      <c r="L31" s="17" t="s">
        <v>58</v>
      </c>
      <c r="O31" s="7"/>
      <c r="P31" s="7"/>
      <c r="Q31" s="7"/>
      <c r="R31" s="7"/>
      <c r="S31" s="7"/>
    </row>
    <row r="32" spans="1:24" x14ac:dyDescent="0.2">
      <c r="A32" s="4">
        <v>26</v>
      </c>
      <c r="B32" s="5" t="s">
        <v>10</v>
      </c>
      <c r="C32" s="6">
        <f>'Løntabel oktober 2020'!C32*(1+$B$69)</f>
        <v>29048.894487430371</v>
      </c>
      <c r="D32" s="6">
        <f>'Løntabel oktober 2020'!D32*(1+$B$69)</f>
        <v>29445.806170571628</v>
      </c>
      <c r="E32" s="6">
        <f>'Løntabel oktober 2020'!E32*(1+$B$69)</f>
        <v>29720.449583239071</v>
      </c>
      <c r="F32" s="6">
        <f>'Løntabel oktober 2020'!F32*(1+$B$69)</f>
        <v>30117.275374259276</v>
      </c>
      <c r="G32" s="6">
        <f>'Løntabel oktober 2020'!G32*(1+$B$69)</f>
        <v>30391.928680430527</v>
      </c>
      <c r="H32" s="20"/>
      <c r="I32" s="20"/>
      <c r="J32" s="20"/>
      <c r="K32" s="20"/>
      <c r="L32" s="14" t="s">
        <v>59</v>
      </c>
      <c r="O32" s="7"/>
      <c r="P32" s="7"/>
      <c r="Q32" s="7"/>
      <c r="R32" s="7"/>
      <c r="S32" s="7"/>
      <c r="T32" s="20"/>
      <c r="U32" s="20"/>
      <c r="V32" s="20"/>
      <c r="W32" s="20"/>
      <c r="X32" s="20"/>
    </row>
    <row r="33" spans="1:24" x14ac:dyDescent="0.2">
      <c r="A33" s="2"/>
      <c r="B33" s="2" t="s">
        <v>16</v>
      </c>
      <c r="C33" s="16">
        <f>C32*$D$9</f>
        <v>1597.6891968086704</v>
      </c>
      <c r="D33" s="16">
        <f t="shared" ref="D33:G33" si="3">D32*$D$9</f>
        <v>1619.5193393814395</v>
      </c>
      <c r="E33" s="16">
        <f t="shared" si="3"/>
        <v>1634.6247270781489</v>
      </c>
      <c r="F33" s="16">
        <f t="shared" si="3"/>
        <v>1656.4501455842601</v>
      </c>
      <c r="G33" s="16">
        <f t="shared" si="3"/>
        <v>1671.556077423679</v>
      </c>
      <c r="H33" s="21"/>
      <c r="L33" s="17" t="s">
        <v>60</v>
      </c>
      <c r="O33" s="7"/>
      <c r="P33" s="7"/>
      <c r="Q33" s="7"/>
      <c r="R33" s="7"/>
      <c r="S33" s="7"/>
      <c r="T33" s="20"/>
      <c r="U33" s="20"/>
      <c r="V33" s="20"/>
      <c r="W33" s="20"/>
      <c r="X33" s="20"/>
    </row>
    <row r="34" spans="1:24" x14ac:dyDescent="0.2">
      <c r="A34" s="2"/>
      <c r="B34" s="2" t="s">
        <v>22</v>
      </c>
      <c r="C34" s="16">
        <f>C32-C33</f>
        <v>27451.2052906217</v>
      </c>
      <c r="D34" s="16">
        <f>D32-D33</f>
        <v>27826.286831190188</v>
      </c>
      <c r="E34" s="16">
        <f>E32-E33</f>
        <v>28085.824856160922</v>
      </c>
      <c r="F34" s="16">
        <f>F32-F33</f>
        <v>28460.825228675014</v>
      </c>
      <c r="G34" s="16">
        <f>G32-G33</f>
        <v>28720.372603006846</v>
      </c>
      <c r="H34" s="30"/>
      <c r="L34" s="17" t="s">
        <v>61</v>
      </c>
      <c r="O34" s="7"/>
      <c r="P34" s="7"/>
      <c r="Q34" s="7"/>
      <c r="R34" s="7"/>
      <c r="S34" s="7"/>
      <c r="T34" s="20"/>
      <c r="U34" s="20"/>
      <c r="V34" s="29"/>
      <c r="W34" s="29"/>
      <c r="X34" s="20"/>
    </row>
    <row r="35" spans="1:24" x14ac:dyDescent="0.2">
      <c r="A35" s="2"/>
      <c r="B35" s="2" t="s">
        <v>27</v>
      </c>
      <c r="C35" s="16">
        <f>C32*$D$10</f>
        <v>3195.3783936173409</v>
      </c>
      <c r="D35" s="16">
        <f>D32*$D$10</f>
        <v>3239.038678762879</v>
      </c>
      <c r="E35" s="16">
        <f>E32*$D$10</f>
        <v>3269.2494541562978</v>
      </c>
      <c r="F35" s="16">
        <f>F32*$D$10</f>
        <v>3312.9002911685202</v>
      </c>
      <c r="G35" s="16">
        <f>G32*$D$10</f>
        <v>3343.1121548473579</v>
      </c>
      <c r="H35" s="21"/>
      <c r="L35" s="17" t="s">
        <v>62</v>
      </c>
      <c r="O35" s="7"/>
      <c r="P35" s="7"/>
      <c r="Q35" s="7"/>
      <c r="R35" s="7"/>
      <c r="S35" s="7"/>
      <c r="T35" s="20"/>
      <c r="U35" s="20"/>
      <c r="V35" s="20"/>
      <c r="W35" s="20"/>
      <c r="X35" s="20"/>
    </row>
    <row r="36" spans="1:24" ht="13.5" thickBot="1" x14ac:dyDescent="0.25">
      <c r="A36" s="14" t="s">
        <v>28</v>
      </c>
      <c r="H36" s="21"/>
      <c r="L36" s="14" t="s">
        <v>63</v>
      </c>
      <c r="O36" s="7"/>
      <c r="P36" s="7"/>
      <c r="Q36" s="7"/>
      <c r="R36" s="7"/>
      <c r="S36" s="7"/>
    </row>
    <row r="37" spans="1:24" ht="12.75" customHeight="1" x14ac:dyDescent="0.2">
      <c r="A37" s="35">
        <v>27</v>
      </c>
      <c r="B37" s="36" t="s">
        <v>10</v>
      </c>
      <c r="C37" s="37">
        <v>29523.373616029301</v>
      </c>
      <c r="D37" s="37">
        <v>29905.007557094501</v>
      </c>
      <c r="E37" s="37">
        <v>30169.124489577294</v>
      </c>
      <c r="F37" s="37">
        <v>30550.758430642491</v>
      </c>
      <c r="G37" s="37">
        <v>30814.875363125298</v>
      </c>
      <c r="H37" s="42" t="s">
        <v>88</v>
      </c>
      <c r="I37" s="43"/>
      <c r="J37" s="44"/>
      <c r="K37" s="20"/>
      <c r="L37" s="14" t="s">
        <v>64</v>
      </c>
      <c r="O37" s="7"/>
      <c r="P37" s="7"/>
      <c r="Q37" s="7"/>
      <c r="R37" s="7"/>
      <c r="S37" s="7"/>
    </row>
    <row r="38" spans="1:24" x14ac:dyDescent="0.2">
      <c r="A38" s="38"/>
      <c r="B38" s="9" t="s">
        <v>16</v>
      </c>
      <c r="C38" s="34">
        <f>C37*$D$9</f>
        <v>1623.7855488816115</v>
      </c>
      <c r="D38" s="34">
        <f t="shared" ref="D38:G38" si="4">D37*$D$9</f>
        <v>1644.7754156401975</v>
      </c>
      <c r="E38" s="34">
        <f t="shared" si="4"/>
        <v>1659.3018469267513</v>
      </c>
      <c r="F38" s="34">
        <f t="shared" si="4"/>
        <v>1680.2917136853371</v>
      </c>
      <c r="G38" s="34">
        <f t="shared" si="4"/>
        <v>1694.8181449718913</v>
      </c>
      <c r="H38" s="45"/>
      <c r="I38" s="46"/>
      <c r="J38" s="47"/>
      <c r="L38" s="2" t="s">
        <v>65</v>
      </c>
      <c r="O38" s="7"/>
      <c r="P38" s="7"/>
      <c r="Q38" s="7"/>
      <c r="R38" s="7"/>
      <c r="S38" s="7"/>
    </row>
    <row r="39" spans="1:24" x14ac:dyDescent="0.2">
      <c r="A39" s="38"/>
      <c r="B39" s="9" t="s">
        <v>22</v>
      </c>
      <c r="C39" s="34">
        <f>C37-C38</f>
        <v>27899.588067147688</v>
      </c>
      <c r="D39" s="34">
        <f>D37-D38</f>
        <v>28260.232141454304</v>
      </c>
      <c r="E39" s="34">
        <f>E37-E38</f>
        <v>28509.822642650543</v>
      </c>
      <c r="F39" s="34">
        <f>F37-F38</f>
        <v>28870.466716957155</v>
      </c>
      <c r="G39" s="34">
        <f>G37-G38</f>
        <v>29120.057218153408</v>
      </c>
      <c r="H39" s="45"/>
      <c r="I39" s="46"/>
      <c r="J39" s="47"/>
      <c r="L39" s="14" t="s">
        <v>66</v>
      </c>
      <c r="O39" s="7"/>
      <c r="P39" s="7"/>
      <c r="Q39" s="7"/>
      <c r="R39" s="7"/>
      <c r="S39" s="7"/>
    </row>
    <row r="40" spans="1:24" ht="13.5" thickBot="1" x14ac:dyDescent="0.25">
      <c r="A40" s="39"/>
      <c r="B40" s="40" t="s">
        <v>27</v>
      </c>
      <c r="C40" s="41">
        <f>C37*$D$10</f>
        <v>3247.571097763223</v>
      </c>
      <c r="D40" s="41">
        <f>D37*$D$10</f>
        <v>3289.550831280395</v>
      </c>
      <c r="E40" s="41">
        <f>E37*$D$10</f>
        <v>3318.6036938535026</v>
      </c>
      <c r="F40" s="41">
        <f>F37*$D$10</f>
        <v>3360.5834273706741</v>
      </c>
      <c r="G40" s="41">
        <f>G37*$D$10</f>
        <v>3389.6362899437827</v>
      </c>
      <c r="H40" s="48"/>
      <c r="I40" s="49"/>
      <c r="J40" s="50"/>
      <c r="K40" s="21"/>
      <c r="M40" s="21"/>
      <c r="O40" s="7"/>
      <c r="P40" s="7"/>
      <c r="Q40" s="7"/>
      <c r="R40" s="7"/>
      <c r="S40" s="7"/>
    </row>
    <row r="41" spans="1:24" x14ac:dyDescent="0.2">
      <c r="A41" s="2" t="s">
        <v>28</v>
      </c>
      <c r="B41" s="2"/>
      <c r="C41" s="16"/>
      <c r="D41" s="16"/>
      <c r="E41" s="11"/>
      <c r="F41" s="16"/>
      <c r="G41" s="16"/>
      <c r="H41" s="21"/>
      <c r="I41" s="21"/>
      <c r="J41" s="21"/>
      <c r="K41" s="21"/>
      <c r="L41" s="20"/>
      <c r="M41" s="21"/>
      <c r="O41" s="7"/>
      <c r="P41" s="7"/>
      <c r="Q41" s="7"/>
      <c r="R41" s="7"/>
      <c r="S41" s="7"/>
    </row>
    <row r="42" spans="1:24" ht="15.75" x14ac:dyDescent="0.25">
      <c r="A42" s="4">
        <v>28</v>
      </c>
      <c r="B42" s="5" t="s">
        <v>10</v>
      </c>
      <c r="C42" s="6">
        <f>'Løntabel oktober 2020'!C37*(1+$B$69)</f>
        <v>30008.295279539754</v>
      </c>
      <c r="D42" s="6">
        <f>'Løntabel oktober 2020'!D37*(1+$B$69)</f>
        <v>30373.693492091945</v>
      </c>
      <c r="E42" s="6">
        <f>'Løntabel oktober 2020'!E37*(1+$B$69)</f>
        <v>30626.639381022331</v>
      </c>
      <c r="F42" s="6">
        <f>'Løntabel oktober 2020'!F37*(1+$B$69)</f>
        <v>30992.037593574518</v>
      </c>
      <c r="G42" s="6">
        <f>'Løntabel oktober 2020'!G37*(1+$B$69)</f>
        <v>31244.887696880007</v>
      </c>
      <c r="H42" s="20"/>
      <c r="I42" s="32"/>
      <c r="J42" s="32"/>
      <c r="K42" s="32"/>
      <c r="L42" s="31"/>
      <c r="M42" s="20"/>
      <c r="O42" s="7"/>
      <c r="P42" s="7"/>
      <c r="Q42" s="7"/>
      <c r="R42" s="7"/>
      <c r="S42" s="7"/>
    </row>
    <row r="43" spans="1:24" x14ac:dyDescent="0.2">
      <c r="A43" s="2"/>
      <c r="B43" s="2" t="s">
        <v>16</v>
      </c>
      <c r="C43" s="16">
        <f>C42*$D$9</f>
        <v>1650.4562403746866</v>
      </c>
      <c r="D43" s="16">
        <f t="shared" ref="D43:G43" si="5">D42*$D$9</f>
        <v>1670.553142065057</v>
      </c>
      <c r="E43" s="16">
        <f t="shared" si="5"/>
        <v>1684.4651659562282</v>
      </c>
      <c r="F43" s="16">
        <f t="shared" si="5"/>
        <v>1704.5620676465985</v>
      </c>
      <c r="G43" s="16">
        <f t="shared" si="5"/>
        <v>1718.4688233284003</v>
      </c>
      <c r="H43" s="33"/>
      <c r="I43" s="33"/>
      <c r="J43" s="33"/>
      <c r="K43" s="33"/>
      <c r="L43" s="33"/>
      <c r="O43" s="7"/>
      <c r="P43" s="7"/>
      <c r="Q43" s="7"/>
      <c r="R43" s="7"/>
      <c r="S43" s="7"/>
    </row>
    <row r="44" spans="1:24" x14ac:dyDescent="0.2">
      <c r="A44" s="2"/>
      <c r="B44" s="2" t="s">
        <v>22</v>
      </c>
      <c r="C44" s="16">
        <f>C42-C43</f>
        <v>28357.839039165068</v>
      </c>
      <c r="D44" s="16">
        <f>D42-D43</f>
        <v>28703.140350026886</v>
      </c>
      <c r="E44" s="16">
        <f>E42-E43</f>
        <v>28942.174215066101</v>
      </c>
      <c r="F44" s="16">
        <f>F42-F43</f>
        <v>29287.475525927919</v>
      </c>
      <c r="G44" s="16">
        <f>G42-G43</f>
        <v>29526.418873551607</v>
      </c>
      <c r="H44" s="21"/>
      <c r="O44" s="7"/>
      <c r="P44" s="7"/>
      <c r="Q44" s="7"/>
      <c r="R44" s="7"/>
      <c r="S44" s="7"/>
    </row>
    <row r="45" spans="1:24" x14ac:dyDescent="0.2">
      <c r="A45" s="2"/>
      <c r="B45" s="2" t="s">
        <v>27</v>
      </c>
      <c r="C45" s="16">
        <f>C42*$D$10</f>
        <v>3300.9124807493731</v>
      </c>
      <c r="D45" s="16">
        <f>D42*$D$10</f>
        <v>3341.1062841301141</v>
      </c>
      <c r="E45" s="16">
        <f>E42*$D$10</f>
        <v>3368.9303319124565</v>
      </c>
      <c r="F45" s="16">
        <f>F42*$D$10</f>
        <v>3409.124135293197</v>
      </c>
      <c r="G45" s="16">
        <f>G42*$D$10</f>
        <v>3436.9376466568006</v>
      </c>
      <c r="H45" s="21"/>
      <c r="O45" s="7"/>
      <c r="P45" s="7"/>
      <c r="Q45" s="7"/>
      <c r="R45" s="7"/>
      <c r="S45" s="7"/>
    </row>
    <row r="46" spans="1:24" x14ac:dyDescent="0.2">
      <c r="A46" s="4">
        <v>29</v>
      </c>
      <c r="B46" s="5" t="s">
        <v>10</v>
      </c>
      <c r="C46" s="6">
        <f>'Løntabel oktober 2020'!C41*(1+$B$69)</f>
        <v>30504.177459599439</v>
      </c>
      <c r="D46" s="6">
        <f>'Løntabel oktober 2020'!D41*(1+$B$69)</f>
        <v>30852.286366858836</v>
      </c>
      <c r="E46" s="6">
        <f>'Løntabel oktober 2020'!E41*(1+$B$69)</f>
        <v>31093.223133068528</v>
      </c>
      <c r="F46" s="6">
        <f>'Løntabel oktober 2020'!F41*(1+$B$69)</f>
        <v>31441.236254703039</v>
      </c>
      <c r="G46" s="6">
        <f>'Løntabel oktober 2020'!G41*(1+$B$69)</f>
        <v>31682.268806537639</v>
      </c>
      <c r="H46" s="21"/>
      <c r="I46" s="21"/>
      <c r="J46" s="21"/>
      <c r="K46" s="21"/>
      <c r="L46" s="21"/>
      <c r="O46" s="7"/>
      <c r="P46" s="7"/>
      <c r="Q46" s="7"/>
      <c r="R46" s="7"/>
      <c r="S46" s="7"/>
    </row>
    <row r="47" spans="1:24" x14ac:dyDescent="0.2">
      <c r="A47" s="2"/>
      <c r="B47" s="2" t="s">
        <v>16</v>
      </c>
      <c r="C47" s="16">
        <f>C46*$D$9</f>
        <v>1677.7297602779693</v>
      </c>
      <c r="D47" s="16">
        <f t="shared" ref="D47:G47" si="6">D46*$D$9</f>
        <v>1696.8757501772359</v>
      </c>
      <c r="E47" s="16">
        <f t="shared" si="6"/>
        <v>1710.127272318769</v>
      </c>
      <c r="F47" s="16">
        <f t="shared" si="6"/>
        <v>1729.2679940086671</v>
      </c>
      <c r="G47" s="16">
        <f t="shared" si="6"/>
        <v>1742.52478435957</v>
      </c>
      <c r="H47" s="21"/>
      <c r="I47" s="21"/>
      <c r="J47" s="21"/>
      <c r="K47" s="21"/>
      <c r="L47" s="21"/>
      <c r="O47" s="7"/>
      <c r="P47" s="7"/>
      <c r="Q47" s="7"/>
      <c r="R47" s="7"/>
      <c r="S47" s="7"/>
    </row>
    <row r="48" spans="1:24" x14ac:dyDescent="0.2">
      <c r="A48" s="2"/>
      <c r="B48" s="2" t="s">
        <v>22</v>
      </c>
      <c r="C48" s="16">
        <f>C46-C47</f>
        <v>28826.44769932147</v>
      </c>
      <c r="D48" s="16">
        <f>D46-D47</f>
        <v>29155.410616681602</v>
      </c>
      <c r="E48" s="16">
        <f>E46-E47</f>
        <v>29383.09586074976</v>
      </c>
      <c r="F48" s="16">
        <f>F46-F47</f>
        <v>29711.968260694372</v>
      </c>
      <c r="G48" s="16">
        <f>G46-G47</f>
        <v>29939.744022178067</v>
      </c>
      <c r="H48" s="21"/>
      <c r="I48" s="21"/>
      <c r="J48" s="21"/>
      <c r="K48" s="21"/>
      <c r="L48" s="21"/>
      <c r="O48" s="7"/>
      <c r="P48" s="7"/>
      <c r="Q48" s="7"/>
      <c r="R48" s="7"/>
      <c r="S48" s="7"/>
    </row>
    <row r="49" spans="1:19" x14ac:dyDescent="0.2">
      <c r="A49" s="2"/>
      <c r="B49" s="2" t="s">
        <v>27</v>
      </c>
      <c r="C49" s="16">
        <f>C46*$D$10</f>
        <v>3355.4595205559385</v>
      </c>
      <c r="D49" s="16">
        <f>D46*$D$10</f>
        <v>3393.7515003544718</v>
      </c>
      <c r="E49" s="16">
        <f>E46*$D$10</f>
        <v>3420.2545446375379</v>
      </c>
      <c r="F49" s="16">
        <f>F46*$D$10</f>
        <v>3458.5359880173341</v>
      </c>
      <c r="G49" s="16">
        <f>G46*$D$10</f>
        <v>3485.0495687191401</v>
      </c>
      <c r="H49" s="21"/>
      <c r="I49" s="21"/>
      <c r="J49" s="21"/>
      <c r="K49" s="21"/>
      <c r="L49" s="21"/>
      <c r="O49" s="7"/>
      <c r="P49" s="7"/>
      <c r="Q49" s="7"/>
      <c r="R49" s="7"/>
      <c r="S49" s="7"/>
    </row>
    <row r="50" spans="1:19" x14ac:dyDescent="0.2">
      <c r="A50" s="4">
        <v>30</v>
      </c>
      <c r="B50" s="5" t="s">
        <v>10</v>
      </c>
      <c r="C50" s="6">
        <f>'Løntabel oktober 2020'!C45*(1+$B$69)</f>
        <v>31010.806048764232</v>
      </c>
      <c r="D50" s="6">
        <f>'Løntabel oktober 2020'!D45*(1+$B$69)</f>
        <v>31340.373991693035</v>
      </c>
      <c r="E50" s="6">
        <f>'Løntabel oktober 2020'!E45*(1+$B$69)</f>
        <v>31568.655082214034</v>
      </c>
      <c r="F50" s="6">
        <f>'Løntabel oktober 2020'!F45*(1+$B$69)</f>
        <v>31898.217497853948</v>
      </c>
      <c r="G50" s="6">
        <f>'Løntabel oktober 2020'!G45*(1+$B$69)</f>
        <v>32126.402802750057</v>
      </c>
      <c r="H50" s="21"/>
      <c r="I50" s="21"/>
      <c r="J50" s="21"/>
      <c r="K50" s="21"/>
      <c r="L50" s="21"/>
      <c r="O50" s="7"/>
      <c r="P50" s="7"/>
      <c r="Q50" s="7"/>
      <c r="R50" s="7"/>
      <c r="S50" s="7"/>
    </row>
    <row r="51" spans="1:19" x14ac:dyDescent="0.2">
      <c r="A51" s="2"/>
      <c r="B51" s="2" t="s">
        <v>16</v>
      </c>
      <c r="C51" s="16">
        <f>C50*$D$9</f>
        <v>1705.5943326820327</v>
      </c>
      <c r="D51" s="16">
        <f t="shared" ref="D51:G51" si="7">D50*$D$9</f>
        <v>1723.7205695431169</v>
      </c>
      <c r="E51" s="16">
        <f t="shared" si="7"/>
        <v>1736.276029521772</v>
      </c>
      <c r="F51" s="16">
        <f t="shared" si="7"/>
        <v>1754.4019623819672</v>
      </c>
      <c r="G51" s="16">
        <f t="shared" si="7"/>
        <v>1766.9521541512531</v>
      </c>
      <c r="H51" s="21"/>
      <c r="O51" s="7"/>
      <c r="P51" s="7"/>
      <c r="Q51" s="7"/>
      <c r="R51" s="7"/>
      <c r="S51" s="7"/>
    </row>
    <row r="52" spans="1:19" x14ac:dyDescent="0.2">
      <c r="A52" s="2"/>
      <c r="B52" s="2" t="s">
        <v>22</v>
      </c>
      <c r="C52" s="16">
        <f>C50-C51</f>
        <v>29305.211716082198</v>
      </c>
      <c r="D52" s="16">
        <f>D50-D51</f>
        <v>29616.653422149917</v>
      </c>
      <c r="E52" s="16">
        <f>E50-E51</f>
        <v>29832.379052692264</v>
      </c>
      <c r="F52" s="16">
        <f>F50-F51</f>
        <v>30143.815535471982</v>
      </c>
      <c r="G52" s="16">
        <f>G50-G51</f>
        <v>30359.450648598802</v>
      </c>
      <c r="H52" s="21"/>
      <c r="O52" s="7"/>
      <c r="P52" s="7"/>
      <c r="Q52" s="7"/>
      <c r="R52" s="7"/>
      <c r="S52" s="7"/>
    </row>
    <row r="53" spans="1:19" x14ac:dyDescent="0.2">
      <c r="A53" s="2"/>
      <c r="B53" s="2" t="s">
        <v>27</v>
      </c>
      <c r="C53" s="16">
        <f>C50*$D$10</f>
        <v>3411.1886653640654</v>
      </c>
      <c r="D53" s="16">
        <f>D50*$D$10</f>
        <v>3447.4411390862338</v>
      </c>
      <c r="E53" s="16">
        <f>E50*$D$10</f>
        <v>3472.552059043544</v>
      </c>
      <c r="F53" s="16">
        <f>F50*$D$10</f>
        <v>3508.8039247639344</v>
      </c>
      <c r="G53" s="16">
        <f>G50*$D$10</f>
        <v>3533.9043083025063</v>
      </c>
      <c r="H53" s="21"/>
      <c r="O53" s="7"/>
      <c r="P53" s="7"/>
      <c r="Q53" s="7"/>
      <c r="R53" s="7"/>
      <c r="S53" s="7"/>
    </row>
    <row r="54" spans="1:19" x14ac:dyDescent="0.2">
      <c r="A54" s="2" t="s">
        <v>28</v>
      </c>
      <c r="B54" s="2"/>
      <c r="C54" s="11"/>
      <c r="D54" s="16"/>
      <c r="E54" s="16"/>
      <c r="F54" s="16"/>
      <c r="G54" s="16"/>
      <c r="H54" s="21"/>
      <c r="O54" s="7"/>
      <c r="P54" s="7"/>
      <c r="Q54" s="7"/>
      <c r="R54" s="7"/>
      <c r="S54" s="7"/>
    </row>
    <row r="55" spans="1:19" x14ac:dyDescent="0.2">
      <c r="A55" s="4">
        <v>31</v>
      </c>
      <c r="B55" s="5" t="s">
        <v>10</v>
      </c>
      <c r="C55" s="6">
        <f>'Løntabel oktober 2020'!C50*(1+$B$69)</f>
        <v>31528.916021087462</v>
      </c>
      <c r="D55" s="6">
        <f>'Løntabel oktober 2020'!D50*(1+$B$69)</f>
        <v>31838.986062062108</v>
      </c>
      <c r="E55" s="6">
        <f>'Løntabel oktober 2020'!E50*(1+$B$69)</f>
        <v>32053.569808223718</v>
      </c>
      <c r="F55" s="6">
        <f>'Løntabel oktober 2020'!F50*(1+$B$69)</f>
        <v>32363.639849198356</v>
      </c>
      <c r="G55" s="6">
        <f>'Løntabel oktober 2020'!G50*(1+$B$69)</f>
        <v>32578.223595359967</v>
      </c>
      <c r="H55" s="21"/>
      <c r="O55" s="7"/>
      <c r="P55" s="7"/>
      <c r="Q55" s="7"/>
      <c r="R55" s="7"/>
      <c r="S55" s="7"/>
    </row>
    <row r="56" spans="1:19" x14ac:dyDescent="0.2">
      <c r="A56" s="2"/>
      <c r="B56" s="2" t="s">
        <v>16</v>
      </c>
      <c r="C56" s="16">
        <f>C55*$D$9</f>
        <v>1734.0903811598105</v>
      </c>
      <c r="D56" s="16">
        <f t="shared" ref="D56:G56" si="8">D55*$D$9</f>
        <v>1751.144233413416</v>
      </c>
      <c r="E56" s="16">
        <f t="shared" si="8"/>
        <v>1762.9463394523045</v>
      </c>
      <c r="F56" s="16">
        <f t="shared" si="8"/>
        <v>1780.0001917059096</v>
      </c>
      <c r="G56" s="16">
        <f t="shared" si="8"/>
        <v>1791.8022977447981</v>
      </c>
      <c r="H56" s="21"/>
      <c r="O56" s="7"/>
      <c r="P56" s="7"/>
      <c r="Q56" s="7"/>
      <c r="R56" s="7"/>
      <c r="S56" s="7"/>
    </row>
    <row r="57" spans="1:19" x14ac:dyDescent="0.2">
      <c r="A57" s="2"/>
      <c r="B57" s="2" t="s">
        <v>22</v>
      </c>
      <c r="C57" s="16">
        <f>C55-C56</f>
        <v>29794.825639927651</v>
      </c>
      <c r="D57" s="16">
        <f>D55-D56</f>
        <v>30087.841828648692</v>
      </c>
      <c r="E57" s="16">
        <f>E55-E56</f>
        <v>30290.623468771413</v>
      </c>
      <c r="F57" s="16">
        <f>F55-F56</f>
        <v>30583.639657492447</v>
      </c>
      <c r="G57" s="16">
        <f>G55-G56</f>
        <v>30786.421297615168</v>
      </c>
      <c r="H57" s="21"/>
      <c r="O57" s="7"/>
      <c r="P57" s="7"/>
      <c r="Q57" s="7"/>
      <c r="R57" s="7"/>
      <c r="S57" s="7"/>
    </row>
    <row r="58" spans="1:19" x14ac:dyDescent="0.2">
      <c r="A58" s="2"/>
      <c r="B58" s="2" t="s">
        <v>27</v>
      </c>
      <c r="C58" s="16">
        <f>C55*$D$10</f>
        <v>3468.180762319621</v>
      </c>
      <c r="D58" s="16">
        <f>D55*$D$10</f>
        <v>3502.2884668268321</v>
      </c>
      <c r="E58" s="16">
        <f>E55*$D$10</f>
        <v>3525.8926789046091</v>
      </c>
      <c r="F58" s="16">
        <f>F55*$D$10</f>
        <v>3560.0003834118193</v>
      </c>
      <c r="G58" s="16">
        <f>G55*$D$10</f>
        <v>3583.6045954895962</v>
      </c>
      <c r="H58" s="21"/>
      <c r="O58" s="7"/>
      <c r="P58" s="7"/>
      <c r="Q58" s="7"/>
      <c r="R58" s="7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21"/>
      <c r="O59" s="7"/>
      <c r="P59" s="7"/>
      <c r="Q59" s="7"/>
      <c r="R59" s="7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21"/>
      <c r="O60" s="7"/>
      <c r="P60" s="7"/>
      <c r="Q60" s="7"/>
      <c r="R60" s="7"/>
      <c r="S60" s="7"/>
    </row>
    <row r="61" spans="1:19" x14ac:dyDescent="0.2">
      <c r="A61" s="4">
        <v>39</v>
      </c>
      <c r="B61" s="5" t="s">
        <v>10</v>
      </c>
      <c r="C61" s="6">
        <f>'Løntabel oktober 2020'!C56*(1+$B$69)</f>
        <v>36144.657659731653</v>
      </c>
      <c r="D61" s="6">
        <f>'Løntabel oktober 2020'!D56*(1+$B$69)</f>
        <v>36250.680373282659</v>
      </c>
      <c r="E61" s="6">
        <f>'Løntabel oktober 2020'!E56*(1+$B$69)</f>
        <v>36324.031999686216</v>
      </c>
      <c r="F61" s="6">
        <f>'Løntabel oktober 2020'!F56*(1+$B$69)</f>
        <v>36430.062902296901</v>
      </c>
      <c r="G61" s="6">
        <f>'Løntabel oktober 2020'!G56*(1+$B$69)</f>
        <v>36503.530476588145</v>
      </c>
      <c r="H61" s="21"/>
      <c r="O61" s="7"/>
      <c r="P61" s="7"/>
      <c r="Q61" s="7"/>
      <c r="R61" s="7"/>
      <c r="S61" s="7"/>
    </row>
    <row r="62" spans="1:19" x14ac:dyDescent="0.2">
      <c r="A62" s="2"/>
      <c r="B62" s="2" t="s">
        <v>16</v>
      </c>
      <c r="C62" s="16">
        <f>C61*$D$9</f>
        <v>1987.956171285241</v>
      </c>
      <c r="D62" s="16">
        <f t="shared" ref="D62:G62" si="9">D61*$D$9</f>
        <v>1993.7874205305463</v>
      </c>
      <c r="E62" s="16">
        <f t="shared" si="9"/>
        <v>1997.8217599827419</v>
      </c>
      <c r="F62" s="16">
        <f t="shared" si="9"/>
        <v>2003.6534596263295</v>
      </c>
      <c r="G62" s="16">
        <f t="shared" si="9"/>
        <v>2007.6941762123479</v>
      </c>
      <c r="H62" s="21"/>
      <c r="O62" s="7"/>
      <c r="P62" s="7"/>
      <c r="Q62" s="7"/>
      <c r="R62" s="7"/>
      <c r="S62" s="7"/>
    </row>
    <row r="63" spans="1:19" x14ac:dyDescent="0.2">
      <c r="A63" s="2"/>
      <c r="B63" s="2" t="s">
        <v>22</v>
      </c>
      <c r="C63" s="16">
        <f>C61-C62</f>
        <v>34156.701488446415</v>
      </c>
      <c r="D63" s="16">
        <f>D61-D62</f>
        <v>34256.89295275211</v>
      </c>
      <c r="E63" s="16">
        <f>E61-E62</f>
        <v>34326.210239703476</v>
      </c>
      <c r="F63" s="16">
        <f>F61-F62</f>
        <v>34426.409442670571</v>
      </c>
      <c r="G63" s="16">
        <f>G61-G62</f>
        <v>34495.836300375799</v>
      </c>
      <c r="H63" s="21"/>
      <c r="O63" s="7"/>
      <c r="P63" s="7"/>
      <c r="Q63" s="7"/>
      <c r="R63" s="7"/>
      <c r="S63" s="7"/>
    </row>
    <row r="64" spans="1:19" x14ac:dyDescent="0.2">
      <c r="A64" s="2"/>
      <c r="B64" s="2" t="s">
        <v>27</v>
      </c>
      <c r="C64" s="16">
        <f>C61*$D$10</f>
        <v>3975.912342570482</v>
      </c>
      <c r="D64" s="16">
        <f>D61*$D$10</f>
        <v>3987.5748410610927</v>
      </c>
      <c r="E64" s="16">
        <f>E61*$D$10</f>
        <v>3995.6435199654838</v>
      </c>
      <c r="F64" s="16">
        <f>F61*$D$10</f>
        <v>4007.3069192526591</v>
      </c>
      <c r="G64" s="16">
        <f>G61*$D$10</f>
        <v>4015.3883524246958</v>
      </c>
      <c r="H64" s="21"/>
    </row>
    <row r="65" spans="1:7" x14ac:dyDescent="0.2">
      <c r="A65" s="2" t="s">
        <v>28</v>
      </c>
      <c r="E65" s="10"/>
    </row>
    <row r="66" spans="1:7" x14ac:dyDescent="0.2">
      <c r="C66" s="21"/>
      <c r="D66" s="21"/>
      <c r="E66" s="21"/>
      <c r="F66" s="21"/>
      <c r="G66" s="21"/>
    </row>
    <row r="67" spans="1:7" x14ac:dyDescent="0.2">
      <c r="A67" s="25" t="s">
        <v>84</v>
      </c>
      <c r="D67" s="16"/>
      <c r="F67" s="2"/>
      <c r="G67" s="21"/>
    </row>
    <row r="68" spans="1:7" x14ac:dyDescent="0.2">
      <c r="A68" s="14" t="s">
        <v>83</v>
      </c>
      <c r="D68" s="16"/>
      <c r="F68" s="2"/>
      <c r="G68" s="21"/>
    </row>
    <row r="69" spans="1:7" x14ac:dyDescent="0.2">
      <c r="A69" s="14" t="s">
        <v>69</v>
      </c>
      <c r="B69" s="28">
        <v>0.02</v>
      </c>
      <c r="E69" s="24"/>
      <c r="F69" s="2"/>
      <c r="G69" s="21"/>
    </row>
    <row r="70" spans="1:7" x14ac:dyDescent="0.2">
      <c r="C70" s="21"/>
      <c r="D70" s="21"/>
      <c r="E70" s="21"/>
      <c r="F70" s="21"/>
      <c r="G70" s="21"/>
    </row>
    <row r="71" spans="1:7" x14ac:dyDescent="0.2">
      <c r="C71" s="21"/>
      <c r="D71" s="21"/>
      <c r="E71" s="21"/>
      <c r="F71" s="21"/>
      <c r="G71" s="21"/>
    </row>
    <row r="72" spans="1:7" x14ac:dyDescent="0.2">
      <c r="C72" s="21"/>
      <c r="D72" s="21"/>
      <c r="E72" s="21"/>
      <c r="F72" s="21"/>
      <c r="G72" s="21"/>
    </row>
    <row r="73" spans="1:7" x14ac:dyDescent="0.2">
      <c r="C73" s="21"/>
      <c r="D73" s="21"/>
      <c r="E73" s="21"/>
      <c r="F73" s="21"/>
      <c r="G73" s="21"/>
    </row>
    <row r="74" spans="1:7" x14ac:dyDescent="0.2">
      <c r="C74" s="21"/>
      <c r="D74" s="21"/>
      <c r="E74" s="21"/>
      <c r="F74" s="21"/>
      <c r="G74" s="21"/>
    </row>
    <row r="75" spans="1:7" x14ac:dyDescent="0.2">
      <c r="C75" s="21"/>
      <c r="D75" s="21"/>
      <c r="E75" s="21"/>
      <c r="F75" s="21"/>
      <c r="G75" s="21"/>
    </row>
    <row r="76" spans="1:7" x14ac:dyDescent="0.2">
      <c r="C76" s="21"/>
      <c r="D76" s="21"/>
      <c r="E76" s="21"/>
      <c r="F76" s="21"/>
      <c r="G76" s="21"/>
    </row>
    <row r="77" spans="1:7" x14ac:dyDescent="0.2">
      <c r="C77" s="21"/>
      <c r="D77" s="21"/>
      <c r="E77" s="21"/>
      <c r="F77" s="21"/>
      <c r="G77" s="21"/>
    </row>
    <row r="78" spans="1:7" x14ac:dyDescent="0.2">
      <c r="C78" s="21"/>
      <c r="D78" s="21"/>
      <c r="E78" s="21"/>
      <c r="F78" s="21"/>
      <c r="G78" s="21"/>
    </row>
    <row r="79" spans="1:7" x14ac:dyDescent="0.2">
      <c r="C79" s="21"/>
      <c r="D79" s="21"/>
      <c r="E79" s="21"/>
      <c r="F79" s="21"/>
      <c r="G79" s="21"/>
    </row>
    <row r="80" spans="1:7" x14ac:dyDescent="0.2">
      <c r="C80" s="21"/>
      <c r="D80" s="21"/>
      <c r="E80" s="21"/>
      <c r="F80" s="21"/>
      <c r="G80" s="21"/>
    </row>
    <row r="81" spans="3:7" x14ac:dyDescent="0.2">
      <c r="C81" s="21"/>
      <c r="D81" s="21"/>
      <c r="E81" s="21"/>
      <c r="F81" s="21"/>
      <c r="G81" s="21"/>
    </row>
    <row r="82" spans="3:7" x14ac:dyDescent="0.2">
      <c r="C82" s="21"/>
      <c r="D82" s="21"/>
      <c r="E82" s="21"/>
      <c r="F82" s="21"/>
      <c r="G82" s="21"/>
    </row>
    <row r="83" spans="3:7" x14ac:dyDescent="0.2">
      <c r="C83" s="21"/>
      <c r="D83" s="21"/>
      <c r="E83" s="21"/>
      <c r="F83" s="21"/>
      <c r="G83" s="21"/>
    </row>
    <row r="84" spans="3:7" x14ac:dyDescent="0.2">
      <c r="C84" s="21"/>
      <c r="D84" s="21"/>
      <c r="E84" s="21"/>
      <c r="F84" s="21"/>
      <c r="G84" s="21"/>
    </row>
    <row r="85" spans="3:7" x14ac:dyDescent="0.2">
      <c r="C85" s="21"/>
      <c r="D85" s="21"/>
      <c r="E85" s="21"/>
      <c r="F85" s="21"/>
      <c r="G85" s="21"/>
    </row>
    <row r="86" spans="3:7" x14ac:dyDescent="0.2">
      <c r="C86" s="21"/>
      <c r="D86" s="21"/>
      <c r="E86" s="21"/>
      <c r="F86" s="21"/>
      <c r="G86" s="21"/>
    </row>
    <row r="87" spans="3:7" x14ac:dyDescent="0.2">
      <c r="C87" s="21"/>
      <c r="D87" s="21"/>
      <c r="E87" s="21"/>
      <c r="F87" s="21"/>
      <c r="G87" s="21"/>
    </row>
    <row r="88" spans="3:7" x14ac:dyDescent="0.2">
      <c r="C88" s="21"/>
      <c r="D88" s="21"/>
      <c r="E88" s="21"/>
      <c r="F88" s="21"/>
      <c r="G88" s="21"/>
    </row>
    <row r="89" spans="3:7" x14ac:dyDescent="0.2">
      <c r="C89" s="21"/>
      <c r="D89" s="21"/>
      <c r="E89" s="21"/>
      <c r="F89" s="21"/>
      <c r="G89" s="21"/>
    </row>
    <row r="90" spans="3:7" x14ac:dyDescent="0.2">
      <c r="C90" s="21"/>
      <c r="D90" s="21"/>
      <c r="E90" s="21"/>
      <c r="F90" s="21"/>
      <c r="G90" s="21"/>
    </row>
    <row r="91" spans="3:7" x14ac:dyDescent="0.2">
      <c r="C91" s="21"/>
      <c r="D91" s="21"/>
      <c r="E91" s="21"/>
      <c r="F91" s="21"/>
      <c r="G91" s="21"/>
    </row>
    <row r="92" spans="3:7" x14ac:dyDescent="0.2">
      <c r="C92" s="21"/>
      <c r="D92" s="21"/>
      <c r="E92" s="21"/>
      <c r="F92" s="21"/>
      <c r="G92" s="21"/>
    </row>
    <row r="93" spans="3:7" x14ac:dyDescent="0.2">
      <c r="C93" s="21"/>
      <c r="D93" s="21"/>
      <c r="E93" s="21"/>
      <c r="F93" s="21"/>
      <c r="G93" s="21"/>
    </row>
    <row r="94" spans="3:7" x14ac:dyDescent="0.2">
      <c r="C94" s="21"/>
      <c r="D94" s="21"/>
      <c r="E94" s="21"/>
      <c r="F94" s="21"/>
      <c r="G94" s="21"/>
    </row>
    <row r="95" spans="3:7" x14ac:dyDescent="0.2">
      <c r="C95" s="21"/>
      <c r="D95" s="21"/>
      <c r="E95" s="21"/>
      <c r="F95" s="21"/>
      <c r="G95" s="21"/>
    </row>
    <row r="96" spans="3:7" x14ac:dyDescent="0.2">
      <c r="C96" s="21"/>
      <c r="D96" s="21"/>
      <c r="E96" s="21"/>
      <c r="F96" s="21"/>
      <c r="G96" s="21"/>
    </row>
    <row r="97" spans="3:7" x14ac:dyDescent="0.2">
      <c r="C97" s="21"/>
      <c r="D97" s="21"/>
      <c r="E97" s="21"/>
      <c r="F97" s="21"/>
      <c r="G97" s="21"/>
    </row>
    <row r="98" spans="3:7" x14ac:dyDescent="0.2">
      <c r="C98" s="21"/>
      <c r="D98" s="21"/>
      <c r="E98" s="21"/>
      <c r="F98" s="21"/>
      <c r="G98" s="21"/>
    </row>
    <row r="99" spans="3:7" x14ac:dyDescent="0.2">
      <c r="C99" s="21"/>
      <c r="D99" s="21"/>
      <c r="E99" s="21"/>
      <c r="F99" s="21"/>
      <c r="G99" s="21"/>
    </row>
    <row r="100" spans="3:7" x14ac:dyDescent="0.2">
      <c r="C100" s="21"/>
      <c r="D100" s="21"/>
      <c r="E100" s="21"/>
      <c r="F100" s="21"/>
      <c r="G100" s="21"/>
    </row>
    <row r="101" spans="3:7" x14ac:dyDescent="0.2">
      <c r="C101" s="21"/>
      <c r="D101" s="21"/>
      <c r="E101" s="21"/>
      <c r="F101" s="21"/>
      <c r="G101" s="21"/>
    </row>
    <row r="102" spans="3:7" x14ac:dyDescent="0.2">
      <c r="C102" s="21"/>
      <c r="D102" s="21"/>
      <c r="E102" s="21"/>
      <c r="F102" s="21"/>
      <c r="G102" s="21"/>
    </row>
    <row r="103" spans="3:7" x14ac:dyDescent="0.2">
      <c r="C103" s="21"/>
      <c r="D103" s="21"/>
      <c r="E103" s="21"/>
      <c r="F103" s="21"/>
      <c r="G103" s="21"/>
    </row>
    <row r="104" spans="3:7" x14ac:dyDescent="0.2">
      <c r="C104" s="21"/>
      <c r="D104" s="21"/>
      <c r="E104" s="21"/>
      <c r="F104" s="21"/>
      <c r="G104" s="21"/>
    </row>
    <row r="105" spans="3:7" x14ac:dyDescent="0.2">
      <c r="C105" s="21"/>
      <c r="D105" s="21"/>
      <c r="E105" s="21"/>
      <c r="F105" s="21"/>
      <c r="G105" s="21"/>
    </row>
    <row r="106" spans="3:7" x14ac:dyDescent="0.2">
      <c r="C106" s="21"/>
      <c r="D106" s="21"/>
      <c r="E106" s="21"/>
      <c r="F106" s="21"/>
      <c r="G106" s="21"/>
    </row>
    <row r="107" spans="3:7" x14ac:dyDescent="0.2">
      <c r="C107" s="21"/>
      <c r="D107" s="21"/>
      <c r="E107" s="21"/>
      <c r="F107" s="21"/>
      <c r="G107" s="21"/>
    </row>
    <row r="108" spans="3:7" x14ac:dyDescent="0.2">
      <c r="C108" s="21"/>
      <c r="D108" s="21"/>
      <c r="E108" s="21"/>
      <c r="F108" s="21"/>
      <c r="G108" s="21"/>
    </row>
    <row r="109" spans="3:7" x14ac:dyDescent="0.2">
      <c r="C109" s="21"/>
      <c r="D109" s="21"/>
      <c r="E109" s="21"/>
      <c r="F109" s="21"/>
      <c r="G109" s="21"/>
    </row>
    <row r="110" spans="3:7" x14ac:dyDescent="0.2">
      <c r="C110" s="21"/>
      <c r="D110" s="21"/>
      <c r="E110" s="21"/>
      <c r="F110" s="21"/>
      <c r="G110" s="21"/>
    </row>
    <row r="111" spans="3:7" x14ac:dyDescent="0.2">
      <c r="C111" s="21"/>
      <c r="D111" s="21"/>
      <c r="E111" s="21"/>
      <c r="F111" s="21"/>
      <c r="G111" s="21"/>
    </row>
    <row r="112" spans="3:7" x14ac:dyDescent="0.2">
      <c r="C112" s="21"/>
      <c r="D112" s="21"/>
      <c r="E112" s="21"/>
      <c r="F112" s="21"/>
      <c r="G112" s="21"/>
    </row>
    <row r="113" spans="3:7" x14ac:dyDescent="0.2">
      <c r="C113" s="21"/>
      <c r="D113" s="21"/>
      <c r="E113" s="21"/>
      <c r="F113" s="21"/>
      <c r="G113" s="21"/>
    </row>
    <row r="114" spans="3:7" x14ac:dyDescent="0.2">
      <c r="C114" s="21"/>
      <c r="D114" s="21"/>
      <c r="E114" s="21"/>
      <c r="F114" s="21"/>
      <c r="G114" s="21"/>
    </row>
    <row r="115" spans="3:7" x14ac:dyDescent="0.2">
      <c r="C115" s="21"/>
      <c r="D115" s="21"/>
      <c r="E115" s="21"/>
      <c r="F115" s="21"/>
      <c r="G115" s="21"/>
    </row>
    <row r="116" spans="3:7" x14ac:dyDescent="0.2">
      <c r="C116" s="21"/>
      <c r="D116" s="21"/>
      <c r="E116" s="21"/>
      <c r="F116" s="21"/>
      <c r="G116" s="21"/>
    </row>
    <row r="117" spans="3:7" x14ac:dyDescent="0.2">
      <c r="C117" s="21"/>
      <c r="D117" s="21"/>
      <c r="E117" s="21"/>
      <c r="F117" s="21"/>
      <c r="G117" s="21"/>
    </row>
    <row r="118" spans="3:7" x14ac:dyDescent="0.2">
      <c r="C118" s="21"/>
      <c r="D118" s="21"/>
      <c r="E118" s="21"/>
      <c r="F118" s="21"/>
      <c r="G118" s="21"/>
    </row>
    <row r="119" spans="3:7" x14ac:dyDescent="0.2">
      <c r="C119" s="21"/>
      <c r="D119" s="21"/>
      <c r="E119" s="21"/>
      <c r="F119" s="21"/>
      <c r="G119" s="21"/>
    </row>
    <row r="120" spans="3:7" x14ac:dyDescent="0.2">
      <c r="C120" s="21"/>
      <c r="D120" s="21"/>
      <c r="E120" s="21"/>
      <c r="F120" s="21"/>
      <c r="G120" s="21"/>
    </row>
    <row r="121" spans="3:7" x14ac:dyDescent="0.2">
      <c r="C121" s="21"/>
      <c r="D121" s="21"/>
      <c r="E121" s="21"/>
      <c r="F121" s="21"/>
      <c r="G121" s="21"/>
    </row>
    <row r="122" spans="3:7" x14ac:dyDescent="0.2">
      <c r="C122" s="21"/>
      <c r="D122" s="21"/>
      <c r="E122" s="21"/>
      <c r="F122" s="21"/>
      <c r="G122" s="21"/>
    </row>
    <row r="123" spans="3:7" x14ac:dyDescent="0.2">
      <c r="C123" s="21"/>
      <c r="D123" s="21"/>
      <c r="E123" s="21"/>
      <c r="F123" s="21"/>
      <c r="G123" s="21"/>
    </row>
    <row r="124" spans="3:7" x14ac:dyDescent="0.2">
      <c r="C124" s="21"/>
      <c r="D124" s="21"/>
      <c r="E124" s="21"/>
      <c r="F124" s="21"/>
      <c r="G124" s="21"/>
    </row>
    <row r="125" spans="3:7" x14ac:dyDescent="0.2">
      <c r="C125" s="21"/>
      <c r="D125" s="21"/>
      <c r="E125" s="21"/>
      <c r="F125" s="21"/>
      <c r="G125" s="21"/>
    </row>
    <row r="126" spans="3:7" x14ac:dyDescent="0.2">
      <c r="C126" s="21"/>
      <c r="D126" s="21"/>
      <c r="E126" s="21"/>
      <c r="F126" s="21"/>
      <c r="G126" s="21"/>
    </row>
    <row r="127" spans="3:7" x14ac:dyDescent="0.2">
      <c r="C127" s="21"/>
      <c r="D127" s="21"/>
      <c r="E127" s="21"/>
      <c r="F127" s="21"/>
      <c r="G127" s="21"/>
    </row>
    <row r="128" spans="3:7" x14ac:dyDescent="0.2">
      <c r="C128" s="21"/>
      <c r="D128" s="21"/>
      <c r="E128" s="21"/>
      <c r="F128" s="21"/>
      <c r="G128" s="21"/>
    </row>
    <row r="129" spans="3:7" x14ac:dyDescent="0.2">
      <c r="C129" s="21"/>
      <c r="D129" s="21"/>
      <c r="E129" s="21"/>
      <c r="F129" s="21"/>
      <c r="G129" s="21"/>
    </row>
    <row r="130" spans="3:7" x14ac:dyDescent="0.2">
      <c r="C130" s="21"/>
      <c r="D130" s="21"/>
      <c r="E130" s="21"/>
      <c r="F130" s="21"/>
      <c r="G130" s="21"/>
    </row>
    <row r="131" spans="3:7" x14ac:dyDescent="0.2">
      <c r="C131" s="21"/>
      <c r="D131" s="21"/>
      <c r="E131" s="21"/>
      <c r="F131" s="21"/>
      <c r="G131" s="21"/>
    </row>
    <row r="132" spans="3:7" x14ac:dyDescent="0.2">
      <c r="C132" s="21"/>
      <c r="D132" s="21"/>
      <c r="E132" s="21"/>
      <c r="F132" s="21"/>
      <c r="G132" s="21"/>
    </row>
    <row r="133" spans="3:7" x14ac:dyDescent="0.2">
      <c r="C133" s="21"/>
      <c r="D133" s="21"/>
      <c r="E133" s="21"/>
      <c r="F133" s="21"/>
      <c r="G133" s="21"/>
    </row>
    <row r="134" spans="3:7" x14ac:dyDescent="0.2">
      <c r="C134" s="21"/>
      <c r="D134" s="21"/>
      <c r="E134" s="21"/>
      <c r="F134" s="21"/>
      <c r="G134" s="21"/>
    </row>
    <row r="135" spans="3:7" x14ac:dyDescent="0.2">
      <c r="C135" s="21"/>
      <c r="D135" s="21"/>
      <c r="E135" s="21"/>
      <c r="F135" s="21"/>
      <c r="G135" s="21"/>
    </row>
    <row r="136" spans="3:7" x14ac:dyDescent="0.2">
      <c r="C136" s="21"/>
      <c r="D136" s="21"/>
      <c r="E136" s="21"/>
      <c r="F136" s="21"/>
      <c r="G136" s="21"/>
    </row>
    <row r="137" spans="3:7" x14ac:dyDescent="0.2">
      <c r="C137" s="21"/>
      <c r="D137" s="21"/>
      <c r="E137" s="21"/>
      <c r="F137" s="21"/>
      <c r="G137" s="21"/>
    </row>
    <row r="138" spans="3:7" x14ac:dyDescent="0.2">
      <c r="C138" s="21"/>
      <c r="D138" s="21"/>
      <c r="E138" s="21"/>
      <c r="F138" s="21"/>
      <c r="G138" s="21"/>
    </row>
    <row r="139" spans="3:7" x14ac:dyDescent="0.2">
      <c r="C139" s="21"/>
      <c r="D139" s="21"/>
      <c r="E139" s="21"/>
      <c r="F139" s="21"/>
      <c r="G139" s="21"/>
    </row>
    <row r="140" spans="3:7" x14ac:dyDescent="0.2">
      <c r="C140" s="21"/>
      <c r="D140" s="21"/>
      <c r="E140" s="21"/>
      <c r="F140" s="21"/>
      <c r="G140" s="21"/>
    </row>
    <row r="141" spans="3:7" x14ac:dyDescent="0.2">
      <c r="C141" s="21"/>
      <c r="D141" s="21"/>
      <c r="E141" s="21"/>
      <c r="F141" s="21"/>
      <c r="G141" s="21"/>
    </row>
    <row r="142" spans="3:7" x14ac:dyDescent="0.2">
      <c r="C142" s="21"/>
      <c r="D142" s="21"/>
      <c r="E142" s="21"/>
      <c r="F142" s="21"/>
      <c r="G142" s="21"/>
    </row>
    <row r="143" spans="3:7" x14ac:dyDescent="0.2">
      <c r="C143" s="21"/>
      <c r="D143" s="21"/>
      <c r="E143" s="21"/>
      <c r="F143" s="21"/>
      <c r="G143" s="21"/>
    </row>
    <row r="144" spans="3:7" x14ac:dyDescent="0.2">
      <c r="C144" s="21"/>
      <c r="D144" s="21"/>
      <c r="E144" s="21"/>
      <c r="F144" s="21"/>
      <c r="G144" s="21"/>
    </row>
    <row r="145" spans="3:7" x14ac:dyDescent="0.2">
      <c r="C145" s="21"/>
      <c r="D145" s="21"/>
      <c r="E145" s="21"/>
      <c r="F145" s="21"/>
      <c r="G145" s="21"/>
    </row>
    <row r="146" spans="3:7" x14ac:dyDescent="0.2">
      <c r="C146" s="21"/>
      <c r="D146" s="21"/>
      <c r="E146" s="21"/>
      <c r="F146" s="21"/>
      <c r="G146" s="21"/>
    </row>
    <row r="147" spans="3:7" x14ac:dyDescent="0.2">
      <c r="C147" s="21"/>
      <c r="D147" s="21"/>
      <c r="E147" s="21"/>
      <c r="F147" s="21"/>
      <c r="G147" s="21"/>
    </row>
    <row r="148" spans="3:7" x14ac:dyDescent="0.2">
      <c r="C148" s="21"/>
      <c r="D148" s="21"/>
      <c r="E148" s="21"/>
      <c r="F148" s="21"/>
      <c r="G148" s="21"/>
    </row>
    <row r="149" spans="3:7" x14ac:dyDescent="0.2">
      <c r="C149" s="21"/>
      <c r="D149" s="21"/>
      <c r="E149" s="21"/>
      <c r="F149" s="21"/>
      <c r="G149" s="21"/>
    </row>
    <row r="150" spans="3:7" x14ac:dyDescent="0.2">
      <c r="C150" s="21"/>
      <c r="D150" s="21"/>
      <c r="E150" s="21"/>
      <c r="F150" s="21"/>
      <c r="G150" s="21"/>
    </row>
    <row r="151" spans="3:7" x14ac:dyDescent="0.2">
      <c r="C151" s="21"/>
      <c r="D151" s="21"/>
      <c r="E151" s="21"/>
      <c r="F151" s="21"/>
      <c r="G151" s="21"/>
    </row>
    <row r="152" spans="3:7" x14ac:dyDescent="0.2">
      <c r="C152" s="21"/>
      <c r="D152" s="21"/>
      <c r="E152" s="21"/>
      <c r="F152" s="21"/>
      <c r="G152" s="21"/>
    </row>
    <row r="153" spans="3:7" x14ac:dyDescent="0.2">
      <c r="C153" s="21"/>
      <c r="D153" s="21"/>
      <c r="E153" s="21"/>
      <c r="F153" s="21"/>
      <c r="G153" s="21"/>
    </row>
    <row r="154" spans="3:7" x14ac:dyDescent="0.2">
      <c r="C154" s="21"/>
      <c r="D154" s="21"/>
      <c r="E154" s="21"/>
      <c r="F154" s="21"/>
      <c r="G154" s="21"/>
    </row>
    <row r="155" spans="3:7" x14ac:dyDescent="0.2">
      <c r="C155" s="21"/>
      <c r="D155" s="21"/>
      <c r="E155" s="21"/>
      <c r="F155" s="21"/>
      <c r="G155" s="21"/>
    </row>
    <row r="156" spans="3:7" x14ac:dyDescent="0.2">
      <c r="C156" s="21"/>
      <c r="D156" s="21"/>
      <c r="E156" s="21"/>
      <c r="F156" s="21"/>
      <c r="G156" s="21"/>
    </row>
    <row r="157" spans="3:7" x14ac:dyDescent="0.2">
      <c r="C157" s="21"/>
      <c r="D157" s="21"/>
      <c r="E157" s="21"/>
      <c r="F157" s="21"/>
      <c r="G157" s="21"/>
    </row>
    <row r="158" spans="3:7" x14ac:dyDescent="0.2">
      <c r="C158" s="21"/>
      <c r="D158" s="21"/>
      <c r="E158" s="21"/>
      <c r="F158" s="21"/>
      <c r="G158" s="21"/>
    </row>
    <row r="159" spans="3:7" x14ac:dyDescent="0.2">
      <c r="C159" s="21"/>
      <c r="D159" s="21"/>
      <c r="E159" s="21"/>
      <c r="F159" s="21"/>
      <c r="G159" s="21"/>
    </row>
    <row r="160" spans="3:7" x14ac:dyDescent="0.2">
      <c r="C160" s="21"/>
      <c r="D160" s="21"/>
      <c r="E160" s="21"/>
      <c r="F160" s="21"/>
      <c r="G160" s="21"/>
    </row>
    <row r="161" spans="3:7" x14ac:dyDescent="0.2">
      <c r="C161" s="21"/>
      <c r="D161" s="21"/>
      <c r="E161" s="21"/>
      <c r="F161" s="21"/>
      <c r="G161" s="21"/>
    </row>
    <row r="162" spans="3:7" x14ac:dyDescent="0.2">
      <c r="C162" s="21"/>
      <c r="D162" s="21"/>
      <c r="E162" s="21"/>
      <c r="F162" s="21"/>
      <c r="G162" s="21"/>
    </row>
    <row r="163" spans="3:7" x14ac:dyDescent="0.2">
      <c r="C163" s="21"/>
      <c r="D163" s="21"/>
      <c r="E163" s="21"/>
      <c r="F163" s="21"/>
      <c r="G163" s="21"/>
    </row>
    <row r="164" spans="3:7" x14ac:dyDescent="0.2">
      <c r="C164" s="21"/>
      <c r="D164" s="21"/>
      <c r="E164" s="21"/>
      <c r="F164" s="21"/>
      <c r="G164" s="21"/>
    </row>
    <row r="165" spans="3:7" x14ac:dyDescent="0.2">
      <c r="C165" s="21"/>
      <c r="D165" s="21"/>
      <c r="E165" s="21"/>
      <c r="F165" s="21"/>
      <c r="G165" s="21"/>
    </row>
    <row r="166" spans="3:7" x14ac:dyDescent="0.2">
      <c r="C166" s="21"/>
      <c r="D166" s="21"/>
      <c r="E166" s="21"/>
      <c r="F166" s="21"/>
      <c r="G166" s="21"/>
    </row>
    <row r="167" spans="3:7" x14ac:dyDescent="0.2">
      <c r="C167" s="21"/>
      <c r="D167" s="21"/>
      <c r="E167" s="21"/>
      <c r="F167" s="21"/>
      <c r="G167" s="21"/>
    </row>
    <row r="168" spans="3:7" x14ac:dyDescent="0.2">
      <c r="C168" s="21"/>
      <c r="D168" s="21"/>
      <c r="E168" s="21"/>
      <c r="F168" s="21"/>
      <c r="G168" s="21"/>
    </row>
    <row r="169" spans="3:7" x14ac:dyDescent="0.2">
      <c r="C169" s="21"/>
      <c r="D169" s="21"/>
      <c r="E169" s="21"/>
      <c r="F169" s="21"/>
      <c r="G169" s="21"/>
    </row>
    <row r="170" spans="3:7" x14ac:dyDescent="0.2">
      <c r="C170" s="21"/>
      <c r="D170" s="21"/>
      <c r="E170" s="21"/>
      <c r="F170" s="21"/>
      <c r="G170" s="21"/>
    </row>
    <row r="171" spans="3:7" x14ac:dyDescent="0.2">
      <c r="C171" s="21"/>
      <c r="D171" s="21"/>
      <c r="E171" s="21"/>
      <c r="F171" s="21"/>
      <c r="G171" s="21"/>
    </row>
    <row r="172" spans="3:7" x14ac:dyDescent="0.2">
      <c r="C172" s="21"/>
      <c r="D172" s="21"/>
      <c r="E172" s="21"/>
      <c r="F172" s="21"/>
      <c r="G172" s="21"/>
    </row>
    <row r="173" spans="3:7" x14ac:dyDescent="0.2">
      <c r="C173" s="21"/>
      <c r="D173" s="21"/>
      <c r="E173" s="21"/>
      <c r="F173" s="21"/>
      <c r="G173" s="21"/>
    </row>
    <row r="174" spans="3:7" x14ac:dyDescent="0.2">
      <c r="C174" s="21"/>
      <c r="D174" s="21"/>
      <c r="E174" s="21"/>
      <c r="F174" s="21"/>
      <c r="G174" s="21"/>
    </row>
    <row r="175" spans="3:7" x14ac:dyDescent="0.2">
      <c r="C175" s="21"/>
      <c r="D175" s="21"/>
      <c r="E175" s="21"/>
      <c r="F175" s="21"/>
      <c r="G175" s="21"/>
    </row>
    <row r="176" spans="3:7" x14ac:dyDescent="0.2">
      <c r="C176" s="21"/>
      <c r="D176" s="21"/>
      <c r="E176" s="21"/>
      <c r="F176" s="21"/>
      <c r="G176" s="21"/>
    </row>
    <row r="177" spans="3:7" x14ac:dyDescent="0.2">
      <c r="C177" s="21"/>
      <c r="D177" s="21"/>
      <c r="E177" s="21"/>
      <c r="F177" s="21"/>
      <c r="G177" s="21"/>
    </row>
    <row r="178" spans="3:7" x14ac:dyDescent="0.2">
      <c r="C178" s="21"/>
      <c r="D178" s="21"/>
      <c r="E178" s="21"/>
      <c r="F178" s="21"/>
      <c r="G178" s="21"/>
    </row>
    <row r="179" spans="3:7" x14ac:dyDescent="0.2">
      <c r="C179" s="21"/>
      <c r="D179" s="21"/>
      <c r="E179" s="21"/>
      <c r="F179" s="21"/>
      <c r="G179" s="21"/>
    </row>
    <row r="180" spans="3:7" x14ac:dyDescent="0.2">
      <c r="C180" s="21"/>
      <c r="D180" s="21"/>
      <c r="E180" s="21"/>
      <c r="F180" s="21"/>
      <c r="G180" s="21"/>
    </row>
    <row r="181" spans="3:7" x14ac:dyDescent="0.2">
      <c r="C181" s="21"/>
      <c r="D181" s="21"/>
      <c r="E181" s="21"/>
      <c r="F181" s="21"/>
      <c r="G181" s="21"/>
    </row>
    <row r="182" spans="3:7" x14ac:dyDescent="0.2">
      <c r="C182" s="21"/>
      <c r="D182" s="21"/>
      <c r="E182" s="21"/>
      <c r="F182" s="21"/>
      <c r="G182" s="21"/>
    </row>
    <row r="183" spans="3:7" x14ac:dyDescent="0.2">
      <c r="C183" s="21"/>
      <c r="D183" s="21"/>
      <c r="E183" s="21"/>
      <c r="F183" s="21"/>
      <c r="G183" s="21"/>
    </row>
    <row r="184" spans="3:7" x14ac:dyDescent="0.2">
      <c r="C184" s="21"/>
      <c r="D184" s="21"/>
      <c r="E184" s="21"/>
      <c r="F184" s="21"/>
      <c r="G184" s="21"/>
    </row>
    <row r="185" spans="3:7" x14ac:dyDescent="0.2">
      <c r="C185" s="21"/>
      <c r="D185" s="21"/>
      <c r="E185" s="21"/>
      <c r="F185" s="21"/>
      <c r="G185" s="21"/>
    </row>
    <row r="186" spans="3:7" x14ac:dyDescent="0.2">
      <c r="C186" s="21"/>
      <c r="D186" s="21"/>
      <c r="E186" s="21"/>
      <c r="F186" s="21"/>
      <c r="G186" s="21"/>
    </row>
    <row r="187" spans="3:7" x14ac:dyDescent="0.2">
      <c r="C187" s="21"/>
      <c r="D187" s="21"/>
      <c r="E187" s="21"/>
      <c r="F187" s="21"/>
      <c r="G187" s="21"/>
    </row>
    <row r="188" spans="3:7" x14ac:dyDescent="0.2">
      <c r="C188" s="21"/>
      <c r="D188" s="21"/>
      <c r="E188" s="21"/>
      <c r="F188" s="21"/>
      <c r="G188" s="21"/>
    </row>
    <row r="189" spans="3:7" x14ac:dyDescent="0.2">
      <c r="C189" s="21"/>
      <c r="D189" s="21"/>
      <c r="E189" s="21"/>
      <c r="F189" s="21"/>
      <c r="G189" s="21"/>
    </row>
    <row r="190" spans="3:7" x14ac:dyDescent="0.2">
      <c r="C190" s="21"/>
      <c r="D190" s="21"/>
      <c r="E190" s="21"/>
      <c r="F190" s="21"/>
      <c r="G190" s="21"/>
    </row>
    <row r="191" spans="3:7" x14ac:dyDescent="0.2">
      <c r="C191" s="21"/>
      <c r="D191" s="21"/>
      <c r="E191" s="21"/>
      <c r="F191" s="21"/>
      <c r="G191" s="21"/>
    </row>
    <row r="192" spans="3:7" x14ac:dyDescent="0.2">
      <c r="C192" s="21"/>
      <c r="D192" s="21"/>
      <c r="E192" s="21"/>
      <c r="F192" s="21"/>
      <c r="G192" s="21"/>
    </row>
    <row r="193" spans="3:7" x14ac:dyDescent="0.2">
      <c r="C193" s="21"/>
      <c r="D193" s="21"/>
      <c r="E193" s="21"/>
      <c r="F193" s="21"/>
      <c r="G193" s="21"/>
    </row>
    <row r="194" spans="3:7" x14ac:dyDescent="0.2">
      <c r="C194" s="21"/>
      <c r="D194" s="21"/>
      <c r="E194" s="21"/>
      <c r="F194" s="21"/>
      <c r="G194" s="21"/>
    </row>
    <row r="195" spans="3:7" x14ac:dyDescent="0.2">
      <c r="C195" s="21"/>
      <c r="D195" s="21"/>
      <c r="E195" s="21"/>
      <c r="F195" s="21"/>
      <c r="G195" s="21"/>
    </row>
    <row r="196" spans="3:7" x14ac:dyDescent="0.2">
      <c r="C196" s="21"/>
      <c r="D196" s="21"/>
      <c r="E196" s="21"/>
      <c r="F196" s="21"/>
      <c r="G196" s="21"/>
    </row>
    <row r="197" spans="3:7" x14ac:dyDescent="0.2">
      <c r="C197" s="21"/>
      <c r="D197" s="21"/>
      <c r="E197" s="21"/>
      <c r="F197" s="21"/>
      <c r="G197" s="21"/>
    </row>
    <row r="198" spans="3:7" x14ac:dyDescent="0.2">
      <c r="C198" s="21"/>
      <c r="D198" s="21"/>
      <c r="E198" s="21"/>
      <c r="F198" s="21"/>
      <c r="G198" s="21"/>
    </row>
    <row r="199" spans="3:7" x14ac:dyDescent="0.2">
      <c r="C199" s="21"/>
      <c r="D199" s="21"/>
      <c r="E199" s="21"/>
      <c r="F199" s="21"/>
      <c r="G199" s="21"/>
    </row>
    <row r="200" spans="3:7" x14ac:dyDescent="0.2">
      <c r="C200" s="21"/>
      <c r="D200" s="21"/>
      <c r="E200" s="21"/>
      <c r="F200" s="21"/>
      <c r="G200" s="21"/>
    </row>
    <row r="201" spans="3:7" x14ac:dyDescent="0.2">
      <c r="C201" s="21"/>
      <c r="D201" s="21"/>
      <c r="E201" s="21"/>
      <c r="F201" s="21"/>
      <c r="G201" s="21"/>
    </row>
    <row r="202" spans="3:7" x14ac:dyDescent="0.2">
      <c r="C202" s="21"/>
      <c r="D202" s="21"/>
      <c r="E202" s="21"/>
      <c r="F202" s="21"/>
      <c r="G202" s="21"/>
    </row>
    <row r="203" spans="3:7" x14ac:dyDescent="0.2">
      <c r="C203" s="21"/>
      <c r="D203" s="21"/>
      <c r="E203" s="21"/>
      <c r="F203" s="21"/>
      <c r="G203" s="21"/>
    </row>
    <row r="204" spans="3:7" x14ac:dyDescent="0.2">
      <c r="C204" s="21"/>
      <c r="D204" s="21"/>
      <c r="E204" s="21"/>
      <c r="F204" s="21"/>
      <c r="G204" s="21"/>
    </row>
    <row r="205" spans="3:7" x14ac:dyDescent="0.2">
      <c r="C205" s="21"/>
      <c r="D205" s="21"/>
      <c r="E205" s="21"/>
      <c r="F205" s="21"/>
      <c r="G205" s="21"/>
    </row>
    <row r="206" spans="3:7" x14ac:dyDescent="0.2">
      <c r="C206" s="22"/>
      <c r="D206" s="22"/>
      <c r="E206" s="22"/>
      <c r="F206" s="22"/>
      <c r="G206" s="22"/>
    </row>
    <row r="207" spans="3:7" x14ac:dyDescent="0.2">
      <c r="C207" s="22"/>
      <c r="D207" s="22"/>
      <c r="E207" s="22"/>
      <c r="F207" s="22"/>
      <c r="G207" s="22"/>
    </row>
    <row r="208" spans="3:7" x14ac:dyDescent="0.2">
      <c r="C208" s="22"/>
      <c r="D208" s="22"/>
      <c r="E208" s="22"/>
      <c r="F208" s="22"/>
      <c r="G208" s="22"/>
    </row>
    <row r="209" spans="3:7" x14ac:dyDescent="0.2">
      <c r="C209" s="22"/>
      <c r="D209" s="22"/>
      <c r="E209" s="22"/>
      <c r="F209" s="22"/>
      <c r="G209" s="22"/>
    </row>
    <row r="210" spans="3:7" x14ac:dyDescent="0.2">
      <c r="C210" s="22"/>
      <c r="D210" s="22"/>
      <c r="E210" s="22"/>
      <c r="F210" s="22"/>
      <c r="G210" s="22"/>
    </row>
    <row r="211" spans="3:7" x14ac:dyDescent="0.2">
      <c r="C211" s="22"/>
      <c r="D211" s="22"/>
      <c r="E211" s="22"/>
      <c r="F211" s="22"/>
      <c r="G211" s="22"/>
    </row>
    <row r="212" spans="3:7" x14ac:dyDescent="0.2">
      <c r="C212" s="22"/>
      <c r="D212" s="22"/>
      <c r="E212" s="22"/>
      <c r="F212" s="22"/>
      <c r="G212" s="22"/>
    </row>
    <row r="213" spans="3:7" x14ac:dyDescent="0.2">
      <c r="C213" s="22"/>
      <c r="D213" s="22"/>
      <c r="E213" s="22"/>
      <c r="F213" s="22"/>
      <c r="G213" s="22"/>
    </row>
    <row r="214" spans="3:7" x14ac:dyDescent="0.2">
      <c r="C214" s="22"/>
      <c r="D214" s="22"/>
      <c r="E214" s="22"/>
      <c r="F214" s="22"/>
      <c r="G214" s="22"/>
    </row>
    <row r="215" spans="3:7" x14ac:dyDescent="0.2">
      <c r="C215" s="22"/>
      <c r="D215" s="22"/>
      <c r="E215" s="22"/>
      <c r="F215" s="22"/>
      <c r="G215" s="22"/>
    </row>
    <row r="216" spans="3:7" x14ac:dyDescent="0.2">
      <c r="C216" s="22"/>
      <c r="D216" s="22"/>
      <c r="E216" s="22"/>
      <c r="F216" s="22"/>
      <c r="G216" s="22"/>
    </row>
    <row r="217" spans="3:7" x14ac:dyDescent="0.2">
      <c r="C217" s="22"/>
      <c r="D217" s="22"/>
      <c r="E217" s="22"/>
      <c r="F217" s="22"/>
      <c r="G217" s="22"/>
    </row>
    <row r="218" spans="3:7" x14ac:dyDescent="0.2">
      <c r="C218" s="22"/>
      <c r="D218" s="22"/>
      <c r="E218" s="22"/>
      <c r="F218" s="22"/>
      <c r="G218" s="22"/>
    </row>
    <row r="219" spans="3:7" x14ac:dyDescent="0.2">
      <c r="C219" s="22"/>
      <c r="D219" s="22"/>
      <c r="E219" s="22"/>
      <c r="F219" s="22"/>
      <c r="G219" s="22"/>
    </row>
    <row r="220" spans="3:7" x14ac:dyDescent="0.2">
      <c r="C220" s="22"/>
      <c r="D220" s="22"/>
      <c r="E220" s="22"/>
      <c r="F220" s="22"/>
      <c r="G220" s="22"/>
    </row>
    <row r="221" spans="3:7" x14ac:dyDescent="0.2">
      <c r="C221" s="22"/>
      <c r="D221" s="22"/>
      <c r="E221" s="22"/>
      <c r="F221" s="22"/>
      <c r="G221" s="22"/>
    </row>
    <row r="222" spans="3:7" x14ac:dyDescent="0.2">
      <c r="C222" s="22"/>
      <c r="D222" s="22"/>
      <c r="E222" s="22"/>
      <c r="F222" s="22"/>
      <c r="G222" s="22"/>
    </row>
    <row r="223" spans="3:7" x14ac:dyDescent="0.2">
      <c r="C223" s="22"/>
      <c r="D223" s="22"/>
      <c r="E223" s="22"/>
      <c r="F223" s="22"/>
      <c r="G223" s="22"/>
    </row>
    <row r="224" spans="3:7" x14ac:dyDescent="0.2">
      <c r="C224" s="22"/>
      <c r="D224" s="22"/>
      <c r="E224" s="22"/>
      <c r="F224" s="22"/>
      <c r="G224" s="22"/>
    </row>
    <row r="225" spans="3:7" x14ac:dyDescent="0.2">
      <c r="C225" s="22"/>
      <c r="D225" s="22"/>
      <c r="E225" s="22"/>
      <c r="F225" s="22"/>
      <c r="G225" s="22"/>
    </row>
    <row r="226" spans="3:7" x14ac:dyDescent="0.2">
      <c r="C226" s="22"/>
      <c r="D226" s="22"/>
      <c r="E226" s="22"/>
      <c r="F226" s="22"/>
      <c r="G226" s="22"/>
    </row>
    <row r="227" spans="3:7" x14ac:dyDescent="0.2">
      <c r="C227" s="22"/>
      <c r="D227" s="22"/>
      <c r="E227" s="22"/>
      <c r="F227" s="22"/>
      <c r="G227" s="22"/>
    </row>
    <row r="228" spans="3:7" x14ac:dyDescent="0.2">
      <c r="C228" s="22"/>
      <c r="D228" s="22"/>
      <c r="E228" s="22"/>
      <c r="F228" s="22"/>
      <c r="G228" s="22"/>
    </row>
    <row r="229" spans="3:7" x14ac:dyDescent="0.2">
      <c r="C229" s="22"/>
      <c r="D229" s="22"/>
      <c r="E229" s="22"/>
      <c r="F229" s="22"/>
      <c r="G229" s="22"/>
    </row>
    <row r="230" spans="3:7" x14ac:dyDescent="0.2">
      <c r="C230" s="22"/>
      <c r="D230" s="22"/>
      <c r="E230" s="22"/>
      <c r="F230" s="22"/>
      <c r="G230" s="22"/>
    </row>
    <row r="231" spans="3:7" x14ac:dyDescent="0.2">
      <c r="C231" s="22"/>
      <c r="D231" s="22"/>
      <c r="E231" s="22"/>
      <c r="F231" s="22"/>
      <c r="G231" s="22"/>
    </row>
    <row r="232" spans="3:7" x14ac:dyDescent="0.2">
      <c r="C232" s="22"/>
      <c r="D232" s="22"/>
      <c r="E232" s="22"/>
      <c r="F232" s="22"/>
      <c r="G232" s="22"/>
    </row>
    <row r="233" spans="3:7" x14ac:dyDescent="0.2">
      <c r="C233" s="22"/>
      <c r="D233" s="22"/>
      <c r="E233" s="22"/>
      <c r="F233" s="22"/>
      <c r="G233" s="22"/>
    </row>
    <row r="234" spans="3:7" x14ac:dyDescent="0.2">
      <c r="C234" s="22"/>
      <c r="D234" s="22"/>
      <c r="E234" s="22"/>
      <c r="F234" s="22"/>
      <c r="G234" s="22"/>
    </row>
    <row r="235" spans="3:7" x14ac:dyDescent="0.2">
      <c r="C235" s="22"/>
      <c r="D235" s="22"/>
      <c r="E235" s="22"/>
      <c r="F235" s="22"/>
      <c r="G235" s="22"/>
    </row>
    <row r="236" spans="3:7" x14ac:dyDescent="0.2">
      <c r="C236" s="22"/>
      <c r="D236" s="22"/>
      <c r="E236" s="22"/>
      <c r="F236" s="22"/>
      <c r="G236" s="22"/>
    </row>
    <row r="237" spans="3:7" x14ac:dyDescent="0.2">
      <c r="C237" s="22"/>
      <c r="D237" s="22"/>
      <c r="E237" s="22"/>
      <c r="F237" s="22"/>
      <c r="G237" s="22"/>
    </row>
  </sheetData>
  <mergeCells count="1">
    <mergeCell ref="H37:J40"/>
  </mergeCells>
  <dataValidations count="1">
    <dataValidation type="list" showInputMessage="1" showErrorMessage="1" sqref="I3:I8" xr:uid="{B7FA374A-5E29-4E2B-A0F8-BE1B28385515}">
      <formula1>Kommune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Løntabel oktober 2017</vt:lpstr>
      <vt:lpstr>Løntabel oktober 2018</vt:lpstr>
      <vt:lpstr>Løntabel oktober 2019</vt:lpstr>
      <vt:lpstr>Løntabel oktober 2020</vt:lpstr>
      <vt:lpstr>Løntabel oktober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Helle Lindholm</cp:lastModifiedBy>
  <dcterms:created xsi:type="dcterms:W3CDTF">2018-09-10T09:58:48Z</dcterms:created>
  <dcterms:modified xsi:type="dcterms:W3CDTF">2022-03-17T07:53:06Z</dcterms:modified>
</cp:coreProperties>
</file>