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0A04F4FF-3C27-47A5-B8AE-44EB76084876}" xr6:coauthVersionLast="45" xr6:coauthVersionMax="45" xr10:uidLastSave="{00000000-0000-0000-0000-000000000000}"/>
  <bookViews>
    <workbookView xWindow="-108" yWindow="-108" windowWidth="23256" windowHeight="12576" firstSheet="7" activeTab="7" xr2:uid="{0E49E7F0-9336-4409-91BB-AEE8F3B00BDC}"/>
  </bookViews>
  <sheets>
    <sheet name="Løntabel oktober 2017" sheetId="1" state="hidden" r:id="rId1"/>
    <sheet name="Timelønnede oktober 2017" sheetId="5" state="hidden" r:id="rId2"/>
    <sheet name="Løntabel oktober 2018" sheetId="2" state="hidden" r:id="rId3"/>
    <sheet name="Timelønnede oktober 2018" sheetId="6" state="hidden" r:id="rId4"/>
    <sheet name="Løntabel oktober 2019" sheetId="3" state="hidden" r:id="rId5"/>
    <sheet name="Timelønnede oktober 2019" sheetId="7" state="hidden" r:id="rId6"/>
    <sheet name="Løntabel oktober 2020" sheetId="4" state="hidden" r:id="rId7"/>
    <sheet name="Timelønnede oktober 2020" sheetId="8" r:id="rId8"/>
  </sheets>
  <definedNames>
    <definedName name="Kommune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5" l="1"/>
  <c r="F51" i="5"/>
  <c r="F52" i="5" s="1"/>
  <c r="F53" i="5" s="1"/>
  <c r="E51" i="5"/>
  <c r="E52" i="5" s="1"/>
  <c r="D51" i="5"/>
  <c r="C51" i="5"/>
  <c r="C52" i="5" s="1"/>
  <c r="C53" i="5" s="1"/>
  <c r="G45" i="5"/>
  <c r="G46" i="5" s="1"/>
  <c r="G47" i="5" s="1"/>
  <c r="F45" i="5"/>
  <c r="F46" i="5" s="1"/>
  <c r="F47" i="5" s="1"/>
  <c r="E45" i="5"/>
  <c r="E46" i="5" s="1"/>
  <c r="D45" i="5"/>
  <c r="C45" i="5"/>
  <c r="C48" i="5" s="1"/>
  <c r="G40" i="5"/>
  <c r="G43" i="5" s="1"/>
  <c r="F40" i="5"/>
  <c r="F41" i="5" s="1"/>
  <c r="F42" i="5" s="1"/>
  <c r="E40" i="5"/>
  <c r="E41" i="5" s="1"/>
  <c r="D40" i="5"/>
  <c r="C40" i="5"/>
  <c r="G36" i="5"/>
  <c r="G39" i="5" s="1"/>
  <c r="F36" i="5"/>
  <c r="F37" i="5" s="1"/>
  <c r="F38" i="5" s="1"/>
  <c r="E36" i="5"/>
  <c r="E39" i="5" s="1"/>
  <c r="D36" i="5"/>
  <c r="C36" i="5"/>
  <c r="G32" i="5"/>
  <c r="F32" i="5"/>
  <c r="E32" i="5"/>
  <c r="E35" i="5" s="1"/>
  <c r="D32" i="5"/>
  <c r="C32" i="5"/>
  <c r="C35" i="5" s="1"/>
  <c r="G27" i="5"/>
  <c r="G28" i="5" s="1"/>
  <c r="G29" i="5" s="1"/>
  <c r="F27" i="5"/>
  <c r="F28" i="5" s="1"/>
  <c r="F29" i="5" s="1"/>
  <c r="E27" i="5"/>
  <c r="E30" i="5" s="1"/>
  <c r="D27" i="5"/>
  <c r="C27" i="5"/>
  <c r="C30" i="5" s="1"/>
  <c r="G22" i="5"/>
  <c r="G25" i="5" s="1"/>
  <c r="F22" i="5"/>
  <c r="F23" i="5" s="1"/>
  <c r="F24" i="5" s="1"/>
  <c r="E22" i="5"/>
  <c r="E25" i="5" s="1"/>
  <c r="D22" i="5"/>
  <c r="C22" i="5"/>
  <c r="C25" i="5" s="1"/>
  <c r="G17" i="5"/>
  <c r="G20" i="5" s="1"/>
  <c r="F17" i="5"/>
  <c r="F18" i="5" s="1"/>
  <c r="F19" i="5" s="1"/>
  <c r="E17" i="5"/>
  <c r="E20" i="5" s="1"/>
  <c r="D17" i="5"/>
  <c r="C17" i="5"/>
  <c r="C18" i="5" s="1"/>
  <c r="C19" i="5" s="1"/>
  <c r="D11" i="5"/>
  <c r="E11" i="5"/>
  <c r="E14" i="5" s="1"/>
  <c r="F11" i="5"/>
  <c r="F12" i="5" s="1"/>
  <c r="F13" i="5" s="1"/>
  <c r="G11" i="5"/>
  <c r="G12" i="5" s="1"/>
  <c r="G13" i="5" s="1"/>
  <c r="C11" i="5"/>
  <c r="C14" i="5" s="1"/>
  <c r="G52" i="5"/>
  <c r="G53" i="5" s="1"/>
  <c r="C43" i="5"/>
  <c r="C37" i="5"/>
  <c r="C38" i="5" s="1"/>
  <c r="G33" i="5"/>
  <c r="G34" i="5" s="1"/>
  <c r="F33" i="5"/>
  <c r="F34" i="5" s="1"/>
  <c r="D28" i="5"/>
  <c r="C20" i="5"/>
  <c r="G14" i="5"/>
  <c r="F14" i="5"/>
  <c r="F25" i="5" l="1"/>
  <c r="E43" i="5"/>
  <c r="C33" i="5"/>
  <c r="C34" i="5" s="1"/>
  <c r="G35" i="5"/>
  <c r="G54" i="5"/>
  <c r="F30" i="5"/>
  <c r="G48" i="5"/>
  <c r="G30" i="5"/>
  <c r="C46" i="5"/>
  <c r="C47" i="5" s="1"/>
  <c r="C28" i="5"/>
  <c r="C29" i="5" s="1"/>
  <c r="C12" i="5"/>
  <c r="C13" i="5" s="1"/>
  <c r="C39" i="5"/>
  <c r="F43" i="5"/>
  <c r="F48" i="5"/>
  <c r="C54" i="5"/>
  <c r="E18" i="5"/>
  <c r="E19" i="5" s="1"/>
  <c r="F20" i="5"/>
  <c r="G23" i="5"/>
  <c r="G24" i="5" s="1"/>
  <c r="F39" i="5"/>
  <c r="G41" i="5"/>
  <c r="G42" i="5" s="1"/>
  <c r="E54" i="5"/>
  <c r="C23" i="5"/>
  <c r="C24" i="5" s="1"/>
  <c r="C41" i="5"/>
  <c r="C42" i="5" s="1"/>
  <c r="G18" i="5"/>
  <c r="G19" i="5" s="1"/>
  <c r="F35" i="5"/>
  <c r="G37" i="5"/>
  <c r="G38" i="5" s="1"/>
  <c r="E48" i="5"/>
  <c r="F54" i="5"/>
  <c r="E12" i="5"/>
  <c r="E13" i="5" s="1"/>
  <c r="E23" i="5"/>
  <c r="E24" i="5" s="1"/>
  <c r="E28" i="5"/>
  <c r="E29" i="5" s="1"/>
  <c r="D29" i="5"/>
  <c r="E33" i="5"/>
  <c r="E34" i="5" s="1"/>
  <c r="E37" i="5"/>
  <c r="E38" i="5" s="1"/>
  <c r="D14" i="5"/>
  <c r="D20" i="5"/>
  <c r="D25" i="5"/>
  <c r="D30" i="5"/>
  <c r="D35" i="5"/>
  <c r="D39" i="5"/>
  <c r="E42" i="5"/>
  <c r="D43" i="5"/>
  <c r="E47" i="5"/>
  <c r="D48" i="5"/>
  <c r="E53" i="5"/>
  <c r="D54" i="5"/>
  <c r="D23" i="5"/>
  <c r="D24" i="5" s="1"/>
  <c r="D33" i="5"/>
  <c r="D34" i="5" s="1"/>
  <c r="D37" i="5"/>
  <c r="D38" i="5" s="1"/>
  <c r="D41" i="5"/>
  <c r="D42" i="5" s="1"/>
  <c r="D46" i="5"/>
  <c r="D47" i="5" s="1"/>
  <c r="D52" i="5"/>
  <c r="D53" i="5" s="1"/>
  <c r="D12" i="5"/>
  <c r="D13" i="5" s="1"/>
  <c r="D18" i="5"/>
  <c r="D19" i="5" s="1"/>
  <c r="D63" i="4" l="1"/>
  <c r="E63" i="4" s="1"/>
  <c r="D63" i="3"/>
  <c r="E63" i="3" s="1"/>
  <c r="D63" i="2"/>
  <c r="E63" i="2" s="1"/>
  <c r="C55" i="3" l="1"/>
  <c r="C56" i="7" s="1"/>
  <c r="D40" i="2"/>
  <c r="D41" i="6" s="1"/>
  <c r="G21" i="3"/>
  <c r="E55" i="4"/>
  <c r="E56" i="8" s="1"/>
  <c r="E49" i="2"/>
  <c r="E50" i="6" s="1"/>
  <c r="D36" i="3"/>
  <c r="C21" i="2"/>
  <c r="C22" i="6" s="1"/>
  <c r="C44" i="3"/>
  <c r="E31" i="2"/>
  <c r="E32" i="6" s="1"/>
  <c r="D7" i="2"/>
  <c r="D55" i="3"/>
  <c r="D21" i="4"/>
  <c r="D22" i="8" s="1"/>
  <c r="C31" i="4"/>
  <c r="C32" i="8" s="1"/>
  <c r="D40" i="4"/>
  <c r="D41" i="8" s="1"/>
  <c r="F49" i="4"/>
  <c r="F50" i="8" s="1"/>
  <c r="G21" i="2"/>
  <c r="G22" i="6" s="1"/>
  <c r="G40" i="2"/>
  <c r="G41" i="6" s="1"/>
  <c r="G15" i="3"/>
  <c r="E36" i="3"/>
  <c r="F44" i="3"/>
  <c r="F45" i="3" s="1"/>
  <c r="F46" i="3" s="1"/>
  <c r="E21" i="4"/>
  <c r="E22" i="8" s="1"/>
  <c r="F31" i="4"/>
  <c r="F32" i="8" s="1"/>
  <c r="G49" i="4"/>
  <c r="G50" i="8" s="1"/>
  <c r="G15" i="2"/>
  <c r="G16" i="6" s="1"/>
  <c r="C26" i="2"/>
  <c r="C27" i="6" s="1"/>
  <c r="F44" i="2"/>
  <c r="F45" i="6" s="1"/>
  <c r="E55" i="2"/>
  <c r="E56" i="6" s="1"/>
  <c r="C21" i="3"/>
  <c r="C40" i="3"/>
  <c r="E49" i="3"/>
  <c r="C26" i="4"/>
  <c r="C27" i="8" s="1"/>
  <c r="D44" i="4"/>
  <c r="D45" i="8" s="1"/>
  <c r="F15" i="2"/>
  <c r="F16" i="6" s="1"/>
  <c r="F26" i="2"/>
  <c r="F27" i="6" s="1"/>
  <c r="C40" i="2"/>
  <c r="C41" i="6" s="1"/>
  <c r="G44" i="2"/>
  <c r="G45" i="6" s="1"/>
  <c r="D21" i="3"/>
  <c r="E31" i="3"/>
  <c r="G40" i="3"/>
  <c r="F49" i="3"/>
  <c r="F15" i="4"/>
  <c r="F16" i="8" s="1"/>
  <c r="G26" i="4"/>
  <c r="G27" i="8" s="1"/>
  <c r="F36" i="4"/>
  <c r="F37" i="8" s="1"/>
  <c r="G44" i="4"/>
  <c r="G45" i="8" s="1"/>
  <c r="F31" i="2"/>
  <c r="F32" i="6" s="1"/>
  <c r="D55" i="2"/>
  <c r="D56" i="6" s="1"/>
  <c r="F26" i="3"/>
  <c r="C15" i="3"/>
  <c r="C44" i="4"/>
  <c r="C45" i="8" s="1"/>
  <c r="D36" i="2"/>
  <c r="D37" i="6" s="1"/>
  <c r="G26" i="3"/>
  <c r="E36" i="4"/>
  <c r="E37" i="8" s="1"/>
  <c r="D55" i="4"/>
  <c r="D56" i="8" s="1"/>
  <c r="E49" i="4"/>
  <c r="E50" i="8" s="1"/>
  <c r="F44" i="4"/>
  <c r="F45" i="8" s="1"/>
  <c r="G40" i="4"/>
  <c r="G41" i="8" s="1"/>
  <c r="C40" i="4"/>
  <c r="C41" i="8" s="1"/>
  <c r="D36" i="4"/>
  <c r="D37" i="8" s="1"/>
  <c r="E31" i="4"/>
  <c r="E32" i="8" s="1"/>
  <c r="F26" i="4"/>
  <c r="F27" i="8" s="1"/>
  <c r="G21" i="4"/>
  <c r="G22" i="8" s="1"/>
  <c r="C21" i="4"/>
  <c r="C22" i="8" s="1"/>
  <c r="G15" i="4"/>
  <c r="G16" i="8" s="1"/>
  <c r="G55" i="3"/>
  <c r="C58" i="3"/>
  <c r="D49" i="3"/>
  <c r="D50" i="7" s="1"/>
  <c r="E44" i="3"/>
  <c r="F40" i="3"/>
  <c r="F41" i="7" s="1"/>
  <c r="G36" i="3"/>
  <c r="C36" i="3"/>
  <c r="D31" i="3"/>
  <c r="D32" i="7" s="1"/>
  <c r="E26" i="3"/>
  <c r="F21" i="3"/>
  <c r="F22" i="7" s="1"/>
  <c r="D15" i="3"/>
  <c r="G55" i="2"/>
  <c r="G56" i="6" s="1"/>
  <c r="C55" i="2"/>
  <c r="C56" i="6" s="1"/>
  <c r="D49" i="2"/>
  <c r="D50" i="6" s="1"/>
  <c r="E44" i="2"/>
  <c r="E45" i="6" s="1"/>
  <c r="F40" i="2"/>
  <c r="F41" i="6" s="1"/>
  <c r="G36" i="2"/>
  <c r="G37" i="6" s="1"/>
  <c r="C36" i="2"/>
  <c r="C37" i="6" s="1"/>
  <c r="D31" i="2"/>
  <c r="D32" i="6" s="1"/>
  <c r="E26" i="2"/>
  <c r="E27" i="6" s="1"/>
  <c r="F21" i="2"/>
  <c r="F22" i="6" s="1"/>
  <c r="D15" i="2"/>
  <c r="D16" i="6" s="1"/>
  <c r="C15" i="2"/>
  <c r="C16" i="6" s="1"/>
  <c r="C55" i="4"/>
  <c r="C56" i="8" s="1"/>
  <c r="D49" i="4"/>
  <c r="D50" i="8" s="1"/>
  <c r="E44" i="4"/>
  <c r="E45" i="8" s="1"/>
  <c r="F40" i="4"/>
  <c r="F41" i="8" s="1"/>
  <c r="G36" i="4"/>
  <c r="G37" i="8" s="1"/>
  <c r="C36" i="4"/>
  <c r="C37" i="8" s="1"/>
  <c r="D31" i="4"/>
  <c r="D32" i="8" s="1"/>
  <c r="E26" i="4"/>
  <c r="E27" i="8" s="1"/>
  <c r="F21" i="4"/>
  <c r="F22" i="8" s="1"/>
  <c r="D15" i="4"/>
  <c r="D16" i="8" s="1"/>
  <c r="C15" i="4"/>
  <c r="C16" i="8" s="1"/>
  <c r="F55" i="3"/>
  <c r="G49" i="3"/>
  <c r="C49" i="3"/>
  <c r="D44" i="3"/>
  <c r="D45" i="7" s="1"/>
  <c r="E40" i="3"/>
  <c r="F36" i="3"/>
  <c r="G31" i="3"/>
  <c r="C31" i="3"/>
  <c r="D26" i="3"/>
  <c r="E21" i="3"/>
  <c r="E15" i="3"/>
  <c r="F55" i="2"/>
  <c r="F56" i="6" s="1"/>
  <c r="G49" i="2"/>
  <c r="G50" i="6" s="1"/>
  <c r="C49" i="2"/>
  <c r="C50" i="6" s="1"/>
  <c r="D44" i="2"/>
  <c r="D45" i="6" s="1"/>
  <c r="E40" i="2"/>
  <c r="E41" i="6" s="1"/>
  <c r="F36" i="2"/>
  <c r="F37" i="6" s="1"/>
  <c r="G31" i="2"/>
  <c r="G32" i="6" s="1"/>
  <c r="C31" i="2"/>
  <c r="C32" i="6" s="1"/>
  <c r="D26" i="2"/>
  <c r="D27" i="6" s="1"/>
  <c r="E21" i="2"/>
  <c r="E22" i="6" s="1"/>
  <c r="E15" i="2"/>
  <c r="E16" i="6" s="1"/>
  <c r="G55" i="4"/>
  <c r="G56" i="8" s="1"/>
  <c r="D21" i="2"/>
  <c r="D22" i="6" s="1"/>
  <c r="G26" i="2"/>
  <c r="G27" i="6" s="1"/>
  <c r="E36" i="2"/>
  <c r="E37" i="6" s="1"/>
  <c r="C44" i="2"/>
  <c r="C45" i="6" s="1"/>
  <c r="F49" i="2"/>
  <c r="F50" i="6" s="1"/>
  <c r="F15" i="3"/>
  <c r="C26" i="3"/>
  <c r="F31" i="3"/>
  <c r="D40" i="3"/>
  <c r="G44" i="3"/>
  <c r="E55" i="3"/>
  <c r="E15" i="4"/>
  <c r="E16" i="8" s="1"/>
  <c r="D26" i="4"/>
  <c r="D27" i="8" s="1"/>
  <c r="G31" i="4"/>
  <c r="G32" i="8" s="1"/>
  <c r="E40" i="4"/>
  <c r="E41" i="8" s="1"/>
  <c r="C49" i="4"/>
  <c r="C50" i="8" s="1"/>
  <c r="F55" i="4"/>
  <c r="F56" i="8" s="1"/>
  <c r="D27" i="3"/>
  <c r="D28" i="3" s="1"/>
  <c r="G22" i="3"/>
  <c r="G23" i="3" s="1"/>
  <c r="E42" i="8" l="1"/>
  <c r="E43" i="8" s="1"/>
  <c r="E44" i="8"/>
  <c r="C29" i="3"/>
  <c r="C27" i="7"/>
  <c r="G35" i="6"/>
  <c r="G33" i="6"/>
  <c r="G34" i="6" s="1"/>
  <c r="F23" i="8"/>
  <c r="F24" i="8" s="1"/>
  <c r="F25" i="8"/>
  <c r="E30" i="6"/>
  <c r="E28" i="6"/>
  <c r="E29" i="6" s="1"/>
  <c r="D35" i="7"/>
  <c r="D33" i="7"/>
  <c r="D34" i="7" s="1"/>
  <c r="E33" i="8"/>
  <c r="E34" i="8" s="1"/>
  <c r="E35" i="8"/>
  <c r="G29" i="3"/>
  <c r="G27" i="7"/>
  <c r="C44" i="6"/>
  <c r="C42" i="6"/>
  <c r="C43" i="6" s="1"/>
  <c r="D28" i="8"/>
  <c r="D29" i="8" s="1"/>
  <c r="D30" i="8"/>
  <c r="F51" i="6"/>
  <c r="F52" i="6" s="1"/>
  <c r="F53" i="6"/>
  <c r="C53" i="8"/>
  <c r="C51" i="8"/>
  <c r="C52" i="8" s="1"/>
  <c r="E17" i="8"/>
  <c r="E18" i="8" s="1"/>
  <c r="E19" i="8"/>
  <c r="F32" i="3"/>
  <c r="F33" i="3" s="1"/>
  <c r="F32" i="7"/>
  <c r="C48" i="6"/>
  <c r="C46" i="6"/>
  <c r="C47" i="6" s="1"/>
  <c r="G59" i="8"/>
  <c r="G57" i="8"/>
  <c r="G58" i="8" s="1"/>
  <c r="C35" i="6"/>
  <c r="C33" i="6"/>
  <c r="C34" i="6" s="1"/>
  <c r="D48" i="6"/>
  <c r="D46" i="6"/>
  <c r="D47" i="6" s="1"/>
  <c r="E16" i="3"/>
  <c r="E17" i="3" s="1"/>
  <c r="E16" i="7"/>
  <c r="G34" i="3"/>
  <c r="G32" i="7"/>
  <c r="C52" i="3"/>
  <c r="C50" i="7"/>
  <c r="D17" i="8"/>
  <c r="D18" i="8" s="1"/>
  <c r="D19" i="8"/>
  <c r="C40" i="8"/>
  <c r="C38" i="8"/>
  <c r="C39" i="8" s="1"/>
  <c r="D51" i="8"/>
  <c r="D52" i="8" s="1"/>
  <c r="D53" i="8"/>
  <c r="F25" i="6"/>
  <c r="F23" i="6"/>
  <c r="F24" i="6" s="1"/>
  <c r="G40" i="6"/>
  <c r="G38" i="6"/>
  <c r="G39" i="6"/>
  <c r="C59" i="6"/>
  <c r="C57" i="6"/>
  <c r="C58" i="6" s="1"/>
  <c r="E27" i="3"/>
  <c r="E28" i="3" s="1"/>
  <c r="E27" i="7"/>
  <c r="F42" i="7"/>
  <c r="F43" i="7" s="1"/>
  <c r="F44" i="7"/>
  <c r="G58" i="3"/>
  <c r="G56" i="7"/>
  <c r="F30" i="8"/>
  <c r="F28" i="8"/>
  <c r="F29" i="8" s="1"/>
  <c r="G44" i="8"/>
  <c r="G42" i="8"/>
  <c r="G43" i="8" s="1"/>
  <c r="E38" i="8"/>
  <c r="E39" i="8" s="1"/>
  <c r="E40" i="8"/>
  <c r="C18" i="3"/>
  <c r="C16" i="7"/>
  <c r="G48" i="8"/>
  <c r="G46" i="8"/>
  <c r="G47" i="8" s="1"/>
  <c r="F50" i="3"/>
  <c r="F51" i="3" s="1"/>
  <c r="F50" i="7"/>
  <c r="G48" i="6"/>
  <c r="G46" i="6"/>
  <c r="G47" i="6" s="1"/>
  <c r="D46" i="8"/>
  <c r="D47" i="8" s="1"/>
  <c r="D48" i="8"/>
  <c r="C24" i="3"/>
  <c r="C22" i="7"/>
  <c r="G19" i="6"/>
  <c r="G17" i="6"/>
  <c r="G18" i="6" s="1"/>
  <c r="F47" i="3"/>
  <c r="F45" i="7"/>
  <c r="G25" i="6"/>
  <c r="G23" i="6"/>
  <c r="G24" i="6" s="1"/>
  <c r="D25" i="8"/>
  <c r="D23" i="8"/>
  <c r="D24" i="8" s="1"/>
  <c r="C47" i="3"/>
  <c r="C45" i="7"/>
  <c r="E57" i="8"/>
  <c r="E58" i="8" s="1"/>
  <c r="E59" i="8"/>
  <c r="E56" i="3"/>
  <c r="E57" i="3" s="1"/>
  <c r="E56" i="7"/>
  <c r="E19" i="6"/>
  <c r="E17" i="6"/>
  <c r="E18" i="6" s="1"/>
  <c r="E22" i="3"/>
  <c r="E23" i="3" s="1"/>
  <c r="E22" i="7"/>
  <c r="G52" i="3"/>
  <c r="G50" i="7"/>
  <c r="C59" i="8"/>
  <c r="C57" i="8"/>
  <c r="C58" i="8" s="1"/>
  <c r="F44" i="6"/>
  <c r="F42" i="6"/>
  <c r="F43" i="6" s="1"/>
  <c r="E45" i="3"/>
  <c r="E46" i="3" s="1"/>
  <c r="E45" i="7"/>
  <c r="F48" i="8"/>
  <c r="F46" i="8"/>
  <c r="F47" i="8" s="1"/>
  <c r="F29" i="3"/>
  <c r="F27" i="7"/>
  <c r="G43" i="3"/>
  <c r="G41" i="7"/>
  <c r="C30" i="8"/>
  <c r="C28" i="8"/>
  <c r="C29" i="8" s="1"/>
  <c r="G53" i="8"/>
  <c r="G51" i="8"/>
  <c r="G52" i="8" s="1"/>
  <c r="E37" i="3"/>
  <c r="E38" i="3" s="1"/>
  <c r="E37" i="7"/>
  <c r="F53" i="8"/>
  <c r="F51" i="8"/>
  <c r="F52" i="8" s="1"/>
  <c r="D58" i="3"/>
  <c r="D56" i="7"/>
  <c r="C25" i="6"/>
  <c r="C23" i="6"/>
  <c r="C24" i="6" s="1"/>
  <c r="G24" i="3"/>
  <c r="G22" i="7"/>
  <c r="G35" i="8"/>
  <c r="G33" i="8"/>
  <c r="G34" i="8" s="1"/>
  <c r="G47" i="3"/>
  <c r="G45" i="7"/>
  <c r="F16" i="3"/>
  <c r="F17" i="3" s="1"/>
  <c r="F16" i="7"/>
  <c r="G30" i="6"/>
  <c r="G28" i="6"/>
  <c r="G29" i="6" s="1"/>
  <c r="E25" i="6"/>
  <c r="E23" i="6"/>
  <c r="E24" i="6" s="1"/>
  <c r="F40" i="6"/>
  <c r="F38" i="6"/>
  <c r="F39" i="6" s="1"/>
  <c r="G53" i="6"/>
  <c r="G51" i="6"/>
  <c r="G52" i="6" s="1"/>
  <c r="D29" i="3"/>
  <c r="D27" i="7"/>
  <c r="E41" i="3"/>
  <c r="E42" i="3" s="1"/>
  <c r="E41" i="7"/>
  <c r="F56" i="3"/>
  <c r="F57" i="3" s="1"/>
  <c r="F56" i="7"/>
  <c r="E28" i="8"/>
  <c r="E29" i="8" s="1"/>
  <c r="E30" i="8"/>
  <c r="F44" i="8"/>
  <c r="F42" i="8"/>
  <c r="F43" i="8" s="1"/>
  <c r="C19" i="6"/>
  <c r="C17" i="6"/>
  <c r="C18" i="6" s="1"/>
  <c r="D35" i="6"/>
  <c r="D33" i="6"/>
  <c r="D34" i="6" s="1"/>
  <c r="E48" i="6"/>
  <c r="E46" i="6"/>
  <c r="E47" i="6" s="1"/>
  <c r="D18" i="3"/>
  <c r="D16" i="7"/>
  <c r="C39" i="3"/>
  <c r="C37" i="7"/>
  <c r="D53" i="7"/>
  <c r="D51" i="7"/>
  <c r="D52" i="7" s="1"/>
  <c r="C25" i="8"/>
  <c r="C23" i="8"/>
  <c r="C24" i="8" s="1"/>
  <c r="D40" i="8"/>
  <c r="D38" i="8"/>
  <c r="D39" i="8" s="1"/>
  <c r="E51" i="8"/>
  <c r="E52" i="8" s="1"/>
  <c r="E53" i="8"/>
  <c r="D40" i="6"/>
  <c r="D38" i="6"/>
  <c r="D39" i="6" s="1"/>
  <c r="D59" i="6"/>
  <c r="D57" i="6"/>
  <c r="D58" i="6" s="1"/>
  <c r="G30" i="8"/>
  <c r="G28" i="8"/>
  <c r="G29" i="8" s="1"/>
  <c r="E32" i="3"/>
  <c r="E33" i="3" s="1"/>
  <c r="E32" i="7"/>
  <c r="F28" i="6"/>
  <c r="F29" i="6" s="1"/>
  <c r="F30" i="6"/>
  <c r="E50" i="3"/>
  <c r="E51" i="3" s="1"/>
  <c r="E50" i="7"/>
  <c r="F48" i="6"/>
  <c r="F46" i="6"/>
  <c r="F47" i="6" s="1"/>
  <c r="F33" i="8"/>
  <c r="F34" i="8" s="1"/>
  <c r="F35" i="8"/>
  <c r="G18" i="3"/>
  <c r="G16" i="7"/>
  <c r="D44" i="8"/>
  <c r="D42" i="8"/>
  <c r="D43" i="8" s="1"/>
  <c r="D6" i="2"/>
  <c r="D7" i="6"/>
  <c r="D6" i="6" s="1"/>
  <c r="D39" i="3"/>
  <c r="D37" i="7"/>
  <c r="D44" i="6"/>
  <c r="D42" i="6"/>
  <c r="D43" i="6" s="1"/>
  <c r="E40" i="6"/>
  <c r="E38" i="6"/>
  <c r="E39" i="6" s="1"/>
  <c r="C53" i="6"/>
  <c r="C51" i="6"/>
  <c r="C52" i="6" s="1"/>
  <c r="F37" i="3"/>
  <c r="F38" i="3" s="1"/>
  <c r="F37" i="7"/>
  <c r="G40" i="8"/>
  <c r="G38" i="8"/>
  <c r="G39" i="8" s="1"/>
  <c r="G59" i="6"/>
  <c r="G57" i="6"/>
  <c r="G58" i="6" s="1"/>
  <c r="G19" i="8"/>
  <c r="G17" i="8"/>
  <c r="G18" i="8" s="1"/>
  <c r="F40" i="8"/>
  <c r="F38" i="8"/>
  <c r="F39" i="8" s="1"/>
  <c r="E59" i="6"/>
  <c r="E57" i="6"/>
  <c r="E58" i="6" s="1"/>
  <c r="F57" i="8"/>
  <c r="F58" i="8" s="1"/>
  <c r="F59" i="8"/>
  <c r="D43" i="3"/>
  <c r="D41" i="7"/>
  <c r="D25" i="6"/>
  <c r="D23" i="6"/>
  <c r="D24" i="6" s="1"/>
  <c r="D30" i="6"/>
  <c r="D28" i="6"/>
  <c r="D29" i="6" s="1"/>
  <c r="E42" i="6"/>
  <c r="E44" i="6"/>
  <c r="E43" i="6"/>
  <c r="F57" i="6"/>
  <c r="F58" i="6" s="1"/>
  <c r="F59" i="6"/>
  <c r="C34" i="3"/>
  <c r="C32" i="7"/>
  <c r="D48" i="7"/>
  <c r="D46" i="7"/>
  <c r="D47" i="7" s="1"/>
  <c r="C19" i="8"/>
  <c r="C17" i="8"/>
  <c r="C18" i="8" s="1"/>
  <c r="D33" i="8"/>
  <c r="D34" i="8" s="1"/>
  <c r="D35" i="8"/>
  <c r="E46" i="8"/>
  <c r="E47" i="8" s="1"/>
  <c r="E48" i="8"/>
  <c r="D19" i="6"/>
  <c r="D17" i="6"/>
  <c r="D18" i="6" s="1"/>
  <c r="C40" i="6"/>
  <c r="C38" i="6"/>
  <c r="C39" i="6" s="1"/>
  <c r="D53" i="6"/>
  <c r="D51" i="6"/>
  <c r="D52" i="6" s="1"/>
  <c r="F23" i="7"/>
  <c r="F24" i="7" s="1"/>
  <c r="F25" i="7"/>
  <c r="G39" i="3"/>
  <c r="G37" i="7"/>
  <c r="G25" i="8"/>
  <c r="G23" i="8"/>
  <c r="G24" i="8" s="1"/>
  <c r="C44" i="8"/>
  <c r="C42" i="8"/>
  <c r="C43" i="8" s="1"/>
  <c r="D59" i="8"/>
  <c r="D57" i="8"/>
  <c r="D58" i="8" s="1"/>
  <c r="C48" i="8"/>
  <c r="C46" i="8"/>
  <c r="C47" i="8" s="1"/>
  <c r="F33" i="6"/>
  <c r="F34" i="6" s="1"/>
  <c r="F35" i="6"/>
  <c r="F19" i="8"/>
  <c r="F17" i="8"/>
  <c r="F18" i="8" s="1"/>
  <c r="D24" i="3"/>
  <c r="D22" i="7"/>
  <c r="F17" i="6"/>
  <c r="F18" i="6" s="1"/>
  <c r="F19" i="6"/>
  <c r="C43" i="3"/>
  <c r="C41" i="7"/>
  <c r="C30" i="6"/>
  <c r="C28" i="6"/>
  <c r="C29" i="6" s="1"/>
  <c r="E23" i="8"/>
  <c r="E24" i="8" s="1"/>
  <c r="E25" i="8"/>
  <c r="G44" i="6"/>
  <c r="G42" i="6"/>
  <c r="G43" i="6" s="1"/>
  <c r="C35" i="8"/>
  <c r="C33" i="8"/>
  <c r="C34" i="8" s="1"/>
  <c r="E35" i="6"/>
  <c r="E33" i="6"/>
  <c r="E34" i="6" s="1"/>
  <c r="E53" i="6"/>
  <c r="E51" i="6"/>
  <c r="E52" i="6" s="1"/>
  <c r="C59" i="7"/>
  <c r="C57" i="7"/>
  <c r="C58" i="7" s="1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E43" i="3"/>
  <c r="C37" i="3"/>
  <c r="C38" i="3" s="1"/>
  <c r="C27" i="3"/>
  <c r="C28" i="3" s="1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E42" i="7" l="1"/>
  <c r="E43" i="7" s="1"/>
  <c r="E44" i="7"/>
  <c r="D23" i="7"/>
  <c r="D24" i="7" s="1"/>
  <c r="D25" i="7"/>
  <c r="C40" i="7"/>
  <c r="C38" i="7"/>
  <c r="C39" i="7" s="1"/>
  <c r="G48" i="7"/>
  <c r="G46" i="7"/>
  <c r="G47" i="7" s="1"/>
  <c r="G25" i="7"/>
  <c r="G23" i="7"/>
  <c r="G24" i="7" s="1"/>
  <c r="D57" i="7"/>
  <c r="D58" i="7" s="1"/>
  <c r="D59" i="7"/>
  <c r="E38" i="7"/>
  <c r="E39" i="7" s="1"/>
  <c r="E40" i="7"/>
  <c r="F28" i="7"/>
  <c r="F29" i="7" s="1"/>
  <c r="F30" i="7"/>
  <c r="E46" i="7"/>
  <c r="E47" i="7" s="1"/>
  <c r="E48" i="7"/>
  <c r="E23" i="7"/>
  <c r="E24" i="7" s="1"/>
  <c r="E25" i="7"/>
  <c r="E57" i="7"/>
  <c r="E58" i="7" s="1"/>
  <c r="E59" i="7"/>
  <c r="C48" i="7"/>
  <c r="C46" i="7"/>
  <c r="C47" i="7" s="1"/>
  <c r="C25" i="7"/>
  <c r="C23" i="7"/>
  <c r="C24" i="7" s="1"/>
  <c r="G35" i="7"/>
  <c r="G33" i="7"/>
  <c r="G34" i="7" s="1"/>
  <c r="F35" i="7"/>
  <c r="F33" i="7"/>
  <c r="F34" i="7" s="1"/>
  <c r="G30" i="7"/>
  <c r="G28" i="7"/>
  <c r="G29" i="7" s="1"/>
  <c r="C30" i="7"/>
  <c r="C28" i="7"/>
  <c r="C29" i="7" s="1"/>
  <c r="D6" i="3"/>
  <c r="D7" i="7"/>
  <c r="D6" i="7" s="1"/>
  <c r="D6" i="4"/>
  <c r="D7" i="8"/>
  <c r="D6" i="8" s="1"/>
  <c r="G40" i="7"/>
  <c r="G38" i="7"/>
  <c r="G39" i="7" s="1"/>
  <c r="C35" i="7"/>
  <c r="C33" i="7"/>
  <c r="C34" i="7" s="1"/>
  <c r="D19" i="7"/>
  <c r="D17" i="7"/>
  <c r="D18" i="7" s="1"/>
  <c r="F19" i="7"/>
  <c r="F17" i="7"/>
  <c r="F18" i="7" s="1"/>
  <c r="G44" i="7"/>
  <c r="G42" i="7"/>
  <c r="G43" i="7" s="1"/>
  <c r="G53" i="7"/>
  <c r="G51" i="7"/>
  <c r="G52" i="7" s="1"/>
  <c r="F51" i="7"/>
  <c r="F52" i="7" s="1"/>
  <c r="F53" i="7"/>
  <c r="C19" i="7"/>
  <c r="C17" i="7"/>
  <c r="C18" i="7" s="1"/>
  <c r="G59" i="7"/>
  <c r="G57" i="7"/>
  <c r="G58" i="7" s="1"/>
  <c r="E28" i="7"/>
  <c r="E29" i="7" s="1"/>
  <c r="E30" i="7"/>
  <c r="C53" i="7"/>
  <c r="C51" i="7"/>
  <c r="C52" i="7" s="1"/>
  <c r="E17" i="7"/>
  <c r="E18" i="7" s="1"/>
  <c r="E19" i="7"/>
  <c r="D44" i="7"/>
  <c r="D42" i="7"/>
  <c r="D43" i="7" s="1"/>
  <c r="G19" i="7"/>
  <c r="G17" i="7"/>
  <c r="G18" i="7" s="1"/>
  <c r="C44" i="7"/>
  <c r="C42" i="7"/>
  <c r="C43" i="7"/>
  <c r="F38" i="7"/>
  <c r="F39" i="7" s="1"/>
  <c r="F40" i="7"/>
  <c r="D40" i="7"/>
  <c r="D38" i="7"/>
  <c r="D39" i="7" s="1"/>
  <c r="E51" i="7"/>
  <c r="E52" i="7" s="1"/>
  <c r="E53" i="7"/>
  <c r="E33" i="7"/>
  <c r="E34" i="7" s="1"/>
  <c r="E35" i="7"/>
  <c r="F57" i="7"/>
  <c r="F58" i="7" s="1"/>
  <c r="F59" i="7"/>
  <c r="D30" i="7"/>
  <c r="D28" i="7"/>
  <c r="D29" i="7" s="1"/>
  <c r="F48" i="7"/>
  <c r="F46" i="7"/>
  <c r="F47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<sst xmlns="http://schemas.openxmlformats.org/spreadsheetml/2006/main" count="857" uniqueCount="85">
  <si>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</si>
  <si>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</si>
  <si>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</si>
  <si>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</si>
  <si>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</si>
  <si>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</si>
  <si>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</si>
  <si>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</si>
  <si>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</si>
  <si>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</si>
  <si>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</si>
  <si>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</si>
  <si>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</si>
  <si>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</si>
  <si>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</si>
  <si>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</si>
  <si>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</si>
  <si>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</si>
  <si>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</si>
  <si>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</si>
  <si>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</si>
  <si>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</si>
  <si>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</si>
  <si>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</si>
  <si>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</si>
  <si>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</si>
  <si>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</si>
  <si>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</si>
  <si>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</si>
  <si>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</si>
  <si>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</si>
  <si>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</si>
  <si>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</si>
  <si>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</si>
  <si>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</si>
  <si>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</si>
  <si>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</si>
  <si>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</si>
  <si>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</si>
  <si>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</si>
  <si>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</si>
  <si>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</si>
  <si>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</si>
  <si>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</si>
  <si>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</si>
  <si>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</si>
  <si>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</si>
  <si>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</si>
  <si>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</si>
  <si>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</si>
  <si>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</si>
  <si>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</si>
  <si>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</si>
  <si>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</si>
  <si>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</si>
  <si>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</si>
  <si>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</si>
  <si>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</si>
  <si>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</si>
  <si>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</si>
  <si>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</si>
  <si>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</si>
  <si>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</si>
  <si>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</si>
  <si>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</si>
  <si>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</si>
  <si>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</si>
  <si>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</si>
  <si>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</si>
  <si>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</si>
  <si>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</si>
  <si>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</si>
  <si>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</si>
  <si>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</si>
  <si>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</si>
  <si>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</si>
  <si>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</si>
  <si>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</si>
  <si>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</si>
  <si>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</si>
  <si>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</si>
  <si>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</si>
  <si>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Løntabel for timelønnende (medarbejdere ansat i indtil 8 timer pr. uge eller højst 1 måned)</t>
  </si>
  <si>
    <t>Løn gældende pr. 1. oktober</t>
  </si>
  <si>
    <t>Eventuelle personlige tillæg skal også reguleres pr. 1. okt.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</si>
</sst>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00%"/>
    <numFmt numFmtId="166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164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0" fontId="6" fillId="0" borderId="0" xfId="0" applyFont="1" applyFill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40" workbookViewId="0">
      <selection sqref="A1:G54"/>
    </sheetView>
  </sheetViews>
  <sheetFormatPr defaultColWidth="8.6640625" defaultRowHeight="13.2" x14ac:dyDescent="0.25"/>
  <cols>
    <col min="1" max="1" width="8.6640625" style="14"/>
    <col min="2" max="2" width="16.109375" style="14" bestFit="1" customWidth="1"/>
    <col min="3" max="3" width="11.33203125" style="14" bestFit="1" customWidth="1"/>
    <col min="4" max="7" width="10.88671875" style="14" bestFit="1" customWidth="1"/>
    <col min="8" max="8" width="10" style="14" bestFit="1" customWidth="1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4" width="16.109375" style="14" bestFit="1" customWidth="1"/>
    <col min="15" max="15" width="10.33203125" style="14" bestFit="1" customWidth="1"/>
    <col min="16" max="16384" width="8.6640625" style="14"/>
  </cols>
  <sheetData>
    <row r="1" spans="1:15" x14ac:dyDescent="0.25">
      <c r="A1" s="1" t="s">
        <v>0</v>
      </c>
    </row>
    <row r="2" spans="1:15" x14ac:dyDescent="0.25">
      <c r="A2" s="2" t="s">
        <v>68</v>
      </c>
    </row>
    <row r="3" spans="1:15" x14ac:dyDescent="0.25">
      <c r="F3" s="2"/>
    </row>
    <row r="4" spans="1:15" x14ac:dyDescent="0.25">
      <c r="A4" s="14" t="s">
        <v>1</v>
      </c>
      <c r="D4" s="15">
        <v>5.5E-2</v>
      </c>
      <c r="I4" s="16"/>
    </row>
    <row r="5" spans="1:15" x14ac:dyDescent="0.25">
      <c r="A5" s="14" t="s">
        <v>2</v>
      </c>
      <c r="D5" s="15">
        <v>0.11</v>
      </c>
    </row>
    <row r="7" spans="1:15" x14ac:dyDescent="0.25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5">
      <c r="A8" s="2"/>
      <c r="B8" s="2"/>
      <c r="C8" s="2"/>
      <c r="D8" s="2"/>
      <c r="E8" s="2"/>
      <c r="F8" s="2"/>
      <c r="G8" s="2"/>
    </row>
    <row r="9" spans="1:15" x14ac:dyDescent="0.25">
      <c r="A9" s="2"/>
      <c r="B9" s="1" t="s">
        <v>9</v>
      </c>
      <c r="C9" s="2"/>
      <c r="D9" s="2"/>
      <c r="E9" s="2"/>
      <c r="F9" s="2"/>
      <c r="G9" s="2"/>
    </row>
    <row r="10" spans="1:15" x14ac:dyDescent="0.25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5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5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5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5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5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5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5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5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5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5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5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5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5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5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5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5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5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5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5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5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5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5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5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5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5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5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5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5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5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5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5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5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5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5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5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5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5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5">
      <c r="A48" s="2"/>
      <c r="B48" s="1"/>
      <c r="C48" s="2"/>
      <c r="D48" s="2"/>
      <c r="E48" s="2"/>
      <c r="F48" s="2"/>
      <c r="G48" s="2"/>
      <c r="O48" s="17"/>
    </row>
    <row r="49" spans="1:15" x14ac:dyDescent="0.25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5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5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5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5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5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M54"/>
  <sheetViews>
    <sheetView workbookViewId="0">
      <selection activeCell="I11" sqref="I11:M35"/>
    </sheetView>
  </sheetViews>
  <sheetFormatPr defaultColWidth="8.6640625" defaultRowHeight="13.2" x14ac:dyDescent="0.25"/>
  <cols>
    <col min="1" max="1" width="8.6640625" style="14"/>
    <col min="2" max="2" width="25" style="14" customWidth="1"/>
    <col min="3" max="3" width="11.33203125" style="14" customWidth="1"/>
    <col min="4" max="7" width="10.88671875" style="14" customWidth="1"/>
    <col min="8" max="8" width="8.6640625" style="14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6384" width="8.6640625" style="14"/>
  </cols>
  <sheetData>
    <row r="1" spans="1:13" x14ac:dyDescent="0.25">
      <c r="A1" s="1" t="s">
        <v>82</v>
      </c>
    </row>
    <row r="2" spans="1:13" x14ac:dyDescent="0.25">
      <c r="A2" s="2" t="s">
        <v>83</v>
      </c>
    </row>
    <row r="4" spans="1:13" x14ac:dyDescent="0.25">
      <c r="A4" s="14" t="s">
        <v>1</v>
      </c>
      <c r="D4" s="15">
        <v>5.5E-2</v>
      </c>
    </row>
    <row r="5" spans="1:13" x14ac:dyDescent="0.25">
      <c r="A5" s="14" t="s">
        <v>2</v>
      </c>
      <c r="D5" s="15">
        <v>0.11</v>
      </c>
    </row>
    <row r="8" spans="1:13" x14ac:dyDescent="0.25">
      <c r="A8" s="3" t="s">
        <v>3</v>
      </c>
      <c r="B8" s="3"/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</row>
    <row r="9" spans="1:13" x14ac:dyDescent="0.25">
      <c r="A9" s="2"/>
      <c r="B9" s="2"/>
      <c r="C9" s="2"/>
      <c r="D9" s="2"/>
      <c r="E9" s="2"/>
      <c r="F9" s="2"/>
      <c r="G9" s="2"/>
    </row>
    <row r="10" spans="1:13" x14ac:dyDescent="0.25">
      <c r="A10" s="2"/>
      <c r="B10" s="1" t="s">
        <v>9</v>
      </c>
      <c r="C10" s="2"/>
      <c r="D10" s="2"/>
      <c r="E10" s="2"/>
      <c r="F10" s="2"/>
      <c r="G10" s="2"/>
    </row>
    <row r="11" spans="1:13" x14ac:dyDescent="0.25">
      <c r="A11" s="4">
        <v>19</v>
      </c>
      <c r="B11" s="5" t="s">
        <v>10</v>
      </c>
      <c r="C11" s="6">
        <f>+'Løntabel oktober 2017'!C10/160.33</f>
        <v>150.30227089998365</v>
      </c>
      <c r="D11" s="6">
        <f>+'Løntabel oktober 2017'!D10/160.33</f>
        <v>152.76365409578909</v>
      </c>
      <c r="E11" s="6">
        <f>+'Løntabel oktober 2017'!E10/160.33</f>
        <v>154.46779441825939</v>
      </c>
      <c r="F11" s="6">
        <f>+'Løntabel oktober 2017'!F10/160.33</f>
        <v>156.92924787489451</v>
      </c>
      <c r="G11" s="6">
        <f>+'Løntabel oktober 2017'!G10/160.33</f>
        <v>158.63345983830138</v>
      </c>
      <c r="I11" s="7" t="s">
        <v>11</v>
      </c>
      <c r="J11" s="1" t="s">
        <v>12</v>
      </c>
      <c r="K11" s="1" t="s">
        <v>13</v>
      </c>
      <c r="L11" s="1" t="s">
        <v>14</v>
      </c>
      <c r="M11" s="1" t="s">
        <v>15</v>
      </c>
    </row>
    <row r="12" spans="1:13" x14ac:dyDescent="0.25">
      <c r="A12" s="2"/>
      <c r="B12" s="14" t="s">
        <v>16</v>
      </c>
      <c r="C12" s="16">
        <f>C11*$D$4</f>
        <v>8.2666248994991012</v>
      </c>
      <c r="D12" s="16">
        <f>D11*$D$4</f>
        <v>8.4020009752684004</v>
      </c>
      <c r="E12" s="16">
        <f>E11*$D$4</f>
        <v>8.495728693004267</v>
      </c>
      <c r="F12" s="16">
        <f>F11*$D$4</f>
        <v>8.6311086331191991</v>
      </c>
      <c r="G12" s="16">
        <f>G11*$D$4</f>
        <v>8.7248402911065757</v>
      </c>
      <c r="I12" s="2" t="s">
        <v>17</v>
      </c>
      <c r="J12" s="8" t="s">
        <v>18</v>
      </c>
      <c r="K12" s="14" t="s">
        <v>19</v>
      </c>
      <c r="L12" s="14" t="s">
        <v>20</v>
      </c>
      <c r="M12" s="2" t="s">
        <v>21</v>
      </c>
    </row>
    <row r="13" spans="1:13" x14ac:dyDescent="0.25">
      <c r="A13" s="2"/>
      <c r="B13" s="14" t="s">
        <v>22</v>
      </c>
      <c r="C13" s="16">
        <f>C11-C12</f>
        <v>142.03564600048455</v>
      </c>
      <c r="D13" s="16">
        <f>D11-D12</f>
        <v>144.36165312052069</v>
      </c>
      <c r="E13" s="16">
        <f>E11-E12</f>
        <v>145.97206572525511</v>
      </c>
      <c r="F13" s="16">
        <f>F11-F12</f>
        <v>148.29813924177532</v>
      </c>
      <c r="G13" s="16">
        <f>G11-G12</f>
        <v>149.9086195471948</v>
      </c>
      <c r="I13" s="2" t="s">
        <v>23</v>
      </c>
      <c r="J13" s="8" t="s">
        <v>24</v>
      </c>
      <c r="K13" s="2" t="s">
        <v>25</v>
      </c>
      <c r="L13" s="14" t="s">
        <v>26</v>
      </c>
    </row>
    <row r="14" spans="1:13" x14ac:dyDescent="0.25">
      <c r="A14" s="2"/>
      <c r="B14" s="14" t="s">
        <v>27</v>
      </c>
      <c r="C14" s="16">
        <f>C11*$D$5</f>
        <v>16.533249798998202</v>
      </c>
      <c r="D14" s="16">
        <f>D11*$D$5</f>
        <v>16.804001950536801</v>
      </c>
      <c r="E14" s="16">
        <f>E11*$D$5</f>
        <v>16.991457386008534</v>
      </c>
      <c r="F14" s="16">
        <f>F11*$D$5</f>
        <v>17.262217266238398</v>
      </c>
      <c r="G14" s="16">
        <f>G11*$D$5</f>
        <v>17.449680582213151</v>
      </c>
      <c r="I14" s="2"/>
      <c r="J14" s="8"/>
      <c r="K14" s="2"/>
    </row>
    <row r="15" spans="1:13" x14ac:dyDescent="0.25">
      <c r="A15" s="2"/>
      <c r="B15" s="1"/>
      <c r="C15" s="2"/>
      <c r="D15" s="2"/>
      <c r="E15" s="2"/>
      <c r="F15" s="2"/>
      <c r="G15" s="2"/>
      <c r="I15" s="9" t="s">
        <v>29</v>
      </c>
      <c r="J15" s="8" t="s">
        <v>30</v>
      </c>
      <c r="K15" s="14" t="s">
        <v>31</v>
      </c>
      <c r="L15" s="14" t="s">
        <v>32</v>
      </c>
    </row>
    <row r="16" spans="1:13" x14ac:dyDescent="0.25">
      <c r="A16" s="2"/>
      <c r="B16" s="1" t="s">
        <v>33</v>
      </c>
      <c r="C16" s="2"/>
      <c r="D16" s="2"/>
      <c r="E16" s="2"/>
      <c r="F16" s="2"/>
      <c r="G16" s="2"/>
      <c r="I16" s="9" t="s">
        <v>34</v>
      </c>
      <c r="J16" s="8" t="s">
        <v>35</v>
      </c>
      <c r="K16" s="14" t="s">
        <v>36</v>
      </c>
      <c r="L16" s="14" t="s">
        <v>37</v>
      </c>
    </row>
    <row r="17" spans="1:12" x14ac:dyDescent="0.25">
      <c r="A17" s="4">
        <v>24</v>
      </c>
      <c r="B17" s="5" t="s">
        <v>10</v>
      </c>
      <c r="C17" s="6">
        <f>+'Løntabel oktober 2017'!C16/160.33</f>
        <v>162.22222657791838</v>
      </c>
      <c r="D17" s="6">
        <f>+'Løntabel oktober 2017'!D16/160.33</f>
        <v>164.66845393535093</v>
      </c>
      <c r="E17" s="6">
        <f>+'Løntabel oktober 2017'!E16/160.33</f>
        <v>166.36230930537329</v>
      </c>
      <c r="F17" s="6">
        <f>+'Løntabel oktober 2017'!F16/160.33</f>
        <v>168.80853666280586</v>
      </c>
      <c r="G17" s="6">
        <f>+'Løntabel oktober 2017'!G16/160.33</f>
        <v>170.50173543068038</v>
      </c>
      <c r="I17" s="9" t="s">
        <v>38</v>
      </c>
      <c r="J17" s="8" t="s">
        <v>39</v>
      </c>
      <c r="K17" s="2" t="s">
        <v>40</v>
      </c>
      <c r="L17" s="14" t="s">
        <v>41</v>
      </c>
    </row>
    <row r="18" spans="1:12" x14ac:dyDescent="0.25">
      <c r="A18" s="2"/>
      <c r="B18" s="2" t="s">
        <v>16</v>
      </c>
      <c r="C18" s="16">
        <f>C17*$D$4</f>
        <v>8.9222224617855108</v>
      </c>
      <c r="D18" s="16">
        <f>D17*$D$4</f>
        <v>9.0567649664443017</v>
      </c>
      <c r="E18" s="16">
        <f>E17*$D$4</f>
        <v>9.1499270117955316</v>
      </c>
      <c r="F18" s="16">
        <f>F17*$D$4</f>
        <v>9.2844695164543225</v>
      </c>
      <c r="G18" s="16">
        <f>G17*$D$4</f>
        <v>9.3775954486874209</v>
      </c>
      <c r="I18" s="9" t="s">
        <v>42</v>
      </c>
      <c r="K18" s="2" t="s">
        <v>43</v>
      </c>
      <c r="L18" s="2" t="s">
        <v>44</v>
      </c>
    </row>
    <row r="19" spans="1:12" x14ac:dyDescent="0.25">
      <c r="A19" s="2"/>
      <c r="B19" s="2" t="s">
        <v>22</v>
      </c>
      <c r="C19" s="16">
        <f>C17-C18</f>
        <v>153.30000411613287</v>
      </c>
      <c r="D19" s="16">
        <f>D17-D18</f>
        <v>155.61168896890663</v>
      </c>
      <c r="E19" s="16">
        <f>E17-E18</f>
        <v>157.21238229357775</v>
      </c>
      <c r="F19" s="16">
        <f>F17-F18</f>
        <v>159.52406714635154</v>
      </c>
      <c r="G19" s="16">
        <f>G17-G18</f>
        <v>161.12413998199295</v>
      </c>
      <c r="I19" s="9"/>
      <c r="K19" s="2"/>
      <c r="L19" s="2"/>
    </row>
    <row r="20" spans="1:12" x14ac:dyDescent="0.25">
      <c r="A20" s="2"/>
      <c r="B20" s="2" t="s">
        <v>27</v>
      </c>
      <c r="C20" s="16">
        <f>C17*$D$5</f>
        <v>17.844444923571022</v>
      </c>
      <c r="D20" s="16">
        <f>D17*$D$5</f>
        <v>18.113529932888603</v>
      </c>
      <c r="E20" s="16">
        <f>E17*$D$5</f>
        <v>18.299854023591063</v>
      </c>
      <c r="F20" s="16">
        <f>F17*$D$5</f>
        <v>18.568939032908645</v>
      </c>
      <c r="G20" s="16">
        <f>G17*$D$5</f>
        <v>18.755190897374842</v>
      </c>
      <c r="I20" s="9" t="s">
        <v>45</v>
      </c>
      <c r="K20" s="14" t="s">
        <v>46</v>
      </c>
      <c r="L20" s="14" t="s">
        <v>47</v>
      </c>
    </row>
    <row r="21" spans="1:12" x14ac:dyDescent="0.25">
      <c r="A21" s="2"/>
      <c r="B21" s="2"/>
      <c r="C21" s="16"/>
      <c r="D21" s="16"/>
      <c r="E21" s="16"/>
      <c r="F21" s="16"/>
      <c r="G21" s="16"/>
      <c r="I21" s="9" t="s">
        <v>48</v>
      </c>
      <c r="K21" s="14" t="s">
        <v>49</v>
      </c>
      <c r="L21" s="17" t="s">
        <v>50</v>
      </c>
    </row>
    <row r="22" spans="1:12" x14ac:dyDescent="0.25">
      <c r="A22" s="4">
        <v>25</v>
      </c>
      <c r="B22" s="5" t="s">
        <v>10</v>
      </c>
      <c r="C22" s="6">
        <f>+'Løntabel oktober 2017'!C21/160.33</f>
        <v>164.83685214378383</v>
      </c>
      <c r="D22" s="6">
        <f>+'Løntabel oktober 2017'!D21/160.33</f>
        <v>167.20650975412656</v>
      </c>
      <c r="E22" s="6">
        <f>+'Løntabel oktober 2017'!E21/160.33</f>
        <v>168.84685605832874</v>
      </c>
      <c r="F22" s="6">
        <f>+'Løntabel oktober 2017'!F21/160.33</f>
        <v>171.21775321726591</v>
      </c>
      <c r="G22" s="6">
        <f>+'Løntabel oktober 2017'!G21/160.33</f>
        <v>172.85803372012387</v>
      </c>
      <c r="I22" s="9" t="s">
        <v>51</v>
      </c>
      <c r="L22" s="17" t="s">
        <v>52</v>
      </c>
    </row>
    <row r="23" spans="1:12" x14ac:dyDescent="0.25">
      <c r="A23" s="2"/>
      <c r="B23" s="2" t="s">
        <v>16</v>
      </c>
      <c r="C23" s="16">
        <f>C22*$D$4</f>
        <v>9.0660268679081106</v>
      </c>
      <c r="D23" s="16">
        <f>D22*$D$4</f>
        <v>9.1963580364769602</v>
      </c>
      <c r="E23" s="16">
        <f>E22*$D$4</f>
        <v>9.2865770832080816</v>
      </c>
      <c r="F23" s="16">
        <f>F22*$D$4</f>
        <v>9.4169764269496259</v>
      </c>
      <c r="G23" s="16">
        <f>G22*$D$4</f>
        <v>9.5071918546068126</v>
      </c>
      <c r="I23" s="12" t="s">
        <v>53</v>
      </c>
      <c r="L23" s="17" t="s">
        <v>54</v>
      </c>
    </row>
    <row r="24" spans="1:12" x14ac:dyDescent="0.25">
      <c r="A24" s="2"/>
      <c r="B24" s="2" t="s">
        <v>22</v>
      </c>
      <c r="C24" s="16">
        <f>C22-C23</f>
        <v>155.77082527587572</v>
      </c>
      <c r="D24" s="16">
        <f>D22-D23</f>
        <v>158.01015171764959</v>
      </c>
      <c r="E24" s="16">
        <f>E22-E23</f>
        <v>159.56027897512067</v>
      </c>
      <c r="F24" s="16">
        <f>F22-F23</f>
        <v>161.80077679031629</v>
      </c>
      <c r="G24" s="16">
        <f>G22-G23</f>
        <v>163.35084186551705</v>
      </c>
      <c r="I24" s="12"/>
      <c r="L24" s="17"/>
    </row>
    <row r="25" spans="1:12" x14ac:dyDescent="0.25">
      <c r="A25" s="2"/>
      <c r="B25" s="2" t="s">
        <v>27</v>
      </c>
      <c r="C25" s="16">
        <f>C22*$D$5</f>
        <v>18.132053735816221</v>
      </c>
      <c r="D25" s="16">
        <f>D22*$D$5</f>
        <v>18.39271607295392</v>
      </c>
      <c r="E25" s="16">
        <f>E22*$D$5</f>
        <v>18.573154166416163</v>
      </c>
      <c r="F25" s="16">
        <f>F22*$D$5</f>
        <v>18.833952853899252</v>
      </c>
      <c r="G25" s="16">
        <f>G22*$D$5</f>
        <v>19.014383709213625</v>
      </c>
      <c r="I25" s="12" t="s">
        <v>55</v>
      </c>
      <c r="L25" s="13" t="s">
        <v>56</v>
      </c>
    </row>
    <row r="26" spans="1:12" x14ac:dyDescent="0.25">
      <c r="A26" s="2"/>
      <c r="B26" s="2"/>
      <c r="C26" s="16"/>
      <c r="D26" s="16"/>
      <c r="E26" s="16"/>
      <c r="F26" s="16"/>
      <c r="G26" s="16"/>
      <c r="I26" s="12" t="s">
        <v>57</v>
      </c>
      <c r="L26" s="17" t="s">
        <v>58</v>
      </c>
    </row>
    <row r="27" spans="1:12" x14ac:dyDescent="0.25">
      <c r="A27" s="4">
        <v>26</v>
      </c>
      <c r="B27" s="5" t="s">
        <v>10</v>
      </c>
      <c r="C27" s="6">
        <f>+'Løntabel oktober 2017'!C26/160.33</f>
        <v>167.51161499523562</v>
      </c>
      <c r="D27" s="6">
        <f>+'Løntabel oktober 2017'!D26/160.33</f>
        <v>169.80042213322284</v>
      </c>
      <c r="E27" s="6">
        <f>+'Løntabel oktober 2017'!E26/160.33</f>
        <v>171.38416438625879</v>
      </c>
      <c r="F27" s="6">
        <f>+'Løntabel oktober 2017'!F26/160.33</f>
        <v>173.6724762238855</v>
      </c>
      <c r="G27" s="6">
        <f>+'Løntabel oktober 2017'!G26/160.33</f>
        <v>175.25627552820791</v>
      </c>
      <c r="L27" s="17" t="s">
        <v>59</v>
      </c>
    </row>
    <row r="28" spans="1:12" x14ac:dyDescent="0.25">
      <c r="A28" s="2"/>
      <c r="B28" s="2" t="s">
        <v>16</v>
      </c>
      <c r="C28" s="16">
        <f>C27*$D$4</f>
        <v>9.2131388247379586</v>
      </c>
      <c r="D28" s="16">
        <f>D27*$D$4</f>
        <v>9.3390232173272558</v>
      </c>
      <c r="E28" s="16">
        <f>E27*$D$4</f>
        <v>9.4261290412442342</v>
      </c>
      <c r="F28" s="16">
        <f>F27*$D$4</f>
        <v>9.5519861923137022</v>
      </c>
      <c r="G28" s="16">
        <f>G27*$D$4</f>
        <v>9.6390951540514358</v>
      </c>
      <c r="L28" s="17" t="s">
        <v>60</v>
      </c>
    </row>
    <row r="29" spans="1:12" x14ac:dyDescent="0.25">
      <c r="A29" s="2"/>
      <c r="B29" s="2" t="s">
        <v>22</v>
      </c>
      <c r="C29" s="16">
        <f>C27-C28</f>
        <v>158.29847617049765</v>
      </c>
      <c r="D29" s="16">
        <f>D27-D28</f>
        <v>160.46139891589559</v>
      </c>
      <c r="E29" s="16">
        <f>E27-E28</f>
        <v>161.95803534501457</v>
      </c>
      <c r="F29" s="16">
        <f>F27-F28</f>
        <v>164.12049003157179</v>
      </c>
      <c r="G29" s="16">
        <f>G27-G28</f>
        <v>165.61718037415648</v>
      </c>
      <c r="L29" s="17" t="s">
        <v>61</v>
      </c>
    </row>
    <row r="30" spans="1:12" x14ac:dyDescent="0.25">
      <c r="A30" s="2"/>
      <c r="B30" s="2" t="s">
        <v>27</v>
      </c>
      <c r="C30" s="16">
        <f>C27*$D$5</f>
        <v>18.426277649475917</v>
      </c>
      <c r="D30" s="16">
        <f>D27*$D$5</f>
        <v>18.678046434654512</v>
      </c>
      <c r="E30" s="16">
        <f>E27*$D$5</f>
        <v>18.852258082488468</v>
      </c>
      <c r="F30" s="16">
        <f>F27*$D$5</f>
        <v>19.103972384627404</v>
      </c>
      <c r="G30" s="16">
        <f>G27*$D$5</f>
        <v>19.278190308102872</v>
      </c>
      <c r="L30" s="17" t="s">
        <v>62</v>
      </c>
    </row>
    <row r="31" spans="1:12" x14ac:dyDescent="0.25">
      <c r="A31" s="2"/>
      <c r="B31" s="2"/>
      <c r="C31" s="16"/>
      <c r="D31" s="16"/>
      <c r="E31" s="16"/>
      <c r="F31" s="16"/>
      <c r="G31" s="16"/>
      <c r="L31" s="14" t="s">
        <v>63</v>
      </c>
    </row>
    <row r="32" spans="1:12" x14ac:dyDescent="0.25">
      <c r="A32" s="4">
        <v>28</v>
      </c>
      <c r="B32" s="5" t="s">
        <v>10</v>
      </c>
      <c r="C32" s="6">
        <f>+'Løntabel oktober 2017'!C31/160.33</f>
        <v>173.04403813731048</v>
      </c>
      <c r="D32" s="6">
        <f>+'Løntabel oktober 2017'!D31/160.33</f>
        <v>175.15112158337672</v>
      </c>
      <c r="E32" s="6">
        <f>+'Løntabel oktober 2017'!E31/160.33</f>
        <v>176.60974419565787</v>
      </c>
      <c r="F32" s="6">
        <f>+'Løntabel oktober 2017'!F31/160.33</f>
        <v>178.71682764172408</v>
      </c>
      <c r="G32" s="6">
        <f>+'Løntabel oktober 2017'!G31/160.33</f>
        <v>180.174897902358</v>
      </c>
      <c r="L32" s="14" t="s">
        <v>64</v>
      </c>
    </row>
    <row r="33" spans="1:12" x14ac:dyDescent="0.25">
      <c r="A33" s="2"/>
      <c r="B33" s="2" t="s">
        <v>16</v>
      </c>
      <c r="C33" s="16">
        <f>C32*$D$4</f>
        <v>9.5174220975520765</v>
      </c>
      <c r="D33" s="16">
        <f>D32*$D$4</f>
        <v>9.6333116870857189</v>
      </c>
      <c r="E33" s="16">
        <f>E32*$D$4</f>
        <v>9.7135359307611822</v>
      </c>
      <c r="F33" s="16">
        <f>F32*$D$4</f>
        <v>9.8294255202948246</v>
      </c>
      <c r="G33" s="16">
        <f>G32*$D$4</f>
        <v>9.9096193846296892</v>
      </c>
      <c r="L33" s="2" t="s">
        <v>65</v>
      </c>
    </row>
    <row r="34" spans="1:12" x14ac:dyDescent="0.25">
      <c r="A34" s="2"/>
      <c r="B34" s="2" t="s">
        <v>22</v>
      </c>
      <c r="C34" s="16">
        <f>C32-C33</f>
        <v>163.52661603975841</v>
      </c>
      <c r="D34" s="16">
        <f>D32-D33</f>
        <v>165.517809896291</v>
      </c>
      <c r="E34" s="16">
        <f>E32-E33</f>
        <v>166.8962082648967</v>
      </c>
      <c r="F34" s="16">
        <f>F32-F33</f>
        <v>168.88740212142926</v>
      </c>
      <c r="G34" s="16">
        <f>G32-G33</f>
        <v>170.26527851772832</v>
      </c>
      <c r="L34" s="14" t="s">
        <v>66</v>
      </c>
    </row>
    <row r="35" spans="1:12" x14ac:dyDescent="0.25">
      <c r="A35" s="2"/>
      <c r="B35" s="2" t="s">
        <v>27</v>
      </c>
      <c r="C35" s="16">
        <f>C32*$D$5</f>
        <v>19.034844195104153</v>
      </c>
      <c r="D35" s="16">
        <f>D32*$D$5</f>
        <v>19.266623374171438</v>
      </c>
      <c r="E35" s="16">
        <f>E32*$D$5</f>
        <v>19.427071861522364</v>
      </c>
      <c r="F35" s="16">
        <f>F32*$D$5</f>
        <v>19.658851040589649</v>
      </c>
      <c r="G35" s="16">
        <f>G32*$D$5</f>
        <v>19.819238769259378</v>
      </c>
    </row>
    <row r="36" spans="1:12" x14ac:dyDescent="0.25">
      <c r="A36" s="4">
        <v>29</v>
      </c>
      <c r="B36" s="5" t="s">
        <v>10</v>
      </c>
      <c r="C36" s="6">
        <f>+'Løntabel oktober 2017'!C35/160.33</f>
        <v>175.90356261474278</v>
      </c>
      <c r="D36" s="6">
        <f>+'Løntabel oktober 2017'!D35/160.33</f>
        <v>177.91094658849369</v>
      </c>
      <c r="E36" s="6">
        <f>+'Løntabel oktober 2017'!E35/160.33</f>
        <v>179.30031811301001</v>
      </c>
      <c r="F36" s="6">
        <f>+'Løntabel oktober 2017'!F35/160.33</f>
        <v>181.30714973511377</v>
      </c>
      <c r="G36" s="6">
        <f>+'Løntabel oktober 2017'!G35/160.33</f>
        <v>182.69707361127735</v>
      </c>
    </row>
    <row r="37" spans="1:12" x14ac:dyDescent="0.25">
      <c r="A37" s="2"/>
      <c r="B37" s="2" t="s">
        <v>16</v>
      </c>
      <c r="C37" s="16">
        <f>C36*$D$4</f>
        <v>9.6746959438108533</v>
      </c>
      <c r="D37" s="16">
        <f>D36*$D$4</f>
        <v>9.7851020623671534</v>
      </c>
      <c r="E37" s="16">
        <f>E36*$D$4</f>
        <v>9.8615174962155496</v>
      </c>
      <c r="F37" s="16">
        <f>F36*$D$4</f>
        <v>9.9718932354312582</v>
      </c>
      <c r="G37" s="16">
        <f>G36*$D$4</f>
        <v>10.048339048620255</v>
      </c>
    </row>
    <row r="38" spans="1:12" x14ac:dyDescent="0.25">
      <c r="A38" s="2"/>
      <c r="B38" s="2" t="s">
        <v>22</v>
      </c>
      <c r="C38" s="16">
        <f>C36-C37</f>
        <v>166.22886667093192</v>
      </c>
      <c r="D38" s="16">
        <f>D36-D37</f>
        <v>168.12584452612654</v>
      </c>
      <c r="E38" s="16">
        <f>E36-E37</f>
        <v>169.43880061679445</v>
      </c>
      <c r="F38" s="16">
        <f>F36-F37</f>
        <v>171.33525649968252</v>
      </c>
      <c r="G38" s="16">
        <f>G36-G37</f>
        <v>172.6487345626571</v>
      </c>
    </row>
    <row r="39" spans="1:12" x14ac:dyDescent="0.25">
      <c r="A39" s="2"/>
      <c r="B39" s="2" t="s">
        <v>27</v>
      </c>
      <c r="C39" s="16">
        <f>C36*$D$5</f>
        <v>19.349391887621707</v>
      </c>
      <c r="D39" s="16">
        <f>D36*$D$5</f>
        <v>19.570204124734307</v>
      </c>
      <c r="E39" s="16">
        <f>E36*$D$5</f>
        <v>19.723034992431099</v>
      </c>
      <c r="F39" s="16">
        <f>F36*$D$5</f>
        <v>19.943786470862516</v>
      </c>
      <c r="G39" s="16">
        <f>G36*$D$5</f>
        <v>20.09667809724051</v>
      </c>
    </row>
    <row r="40" spans="1:12" x14ac:dyDescent="0.25">
      <c r="A40" s="4">
        <v>30</v>
      </c>
      <c r="B40" s="5" t="s">
        <v>10</v>
      </c>
      <c r="C40" s="6">
        <f>+'Løntabel oktober 2017'!C39/160.33</f>
        <v>178.82505669123765</v>
      </c>
      <c r="D40" s="6">
        <f>+'Løntabel oktober 2017'!D39/160.33</f>
        <v>180.72552345063704</v>
      </c>
      <c r="E40" s="6">
        <f>+'Løntabel oktober 2017'!E39/160.33</f>
        <v>182.04191551377019</v>
      </c>
      <c r="F40" s="6">
        <f>+'Løntabel oktober 2017'!F39/160.33</f>
        <v>183.94235039983656</v>
      </c>
      <c r="G40" s="6">
        <f>+'Løntabel oktober 2017'!G39/160.33</f>
        <v>185.25819011132256</v>
      </c>
    </row>
    <row r="41" spans="1:12" x14ac:dyDescent="0.25">
      <c r="A41" s="2"/>
      <c r="B41" s="2" t="s">
        <v>16</v>
      </c>
      <c r="C41" s="16">
        <f>C40*$D$4</f>
        <v>9.8353781180180704</v>
      </c>
      <c r="D41" s="16">
        <f>D40*$D$4</f>
        <v>9.9399037897850366</v>
      </c>
      <c r="E41" s="16">
        <f>E40*$D$4</f>
        <v>10.012305353257361</v>
      </c>
      <c r="F41" s="16">
        <f>F40*$D$4</f>
        <v>10.11682927199101</v>
      </c>
      <c r="G41" s="16">
        <f>G40*$D$4</f>
        <v>10.189200456122741</v>
      </c>
    </row>
    <row r="42" spans="1:12" x14ac:dyDescent="0.25">
      <c r="A42" s="2"/>
      <c r="B42" s="2" t="s">
        <v>22</v>
      </c>
      <c r="C42" s="16">
        <f>C40-C41</f>
        <v>168.98967857321958</v>
      </c>
      <c r="D42" s="16">
        <f>D40-D41</f>
        <v>170.78561966085201</v>
      </c>
      <c r="E42" s="16">
        <f>E40-E41</f>
        <v>172.02961016051285</v>
      </c>
      <c r="F42" s="16">
        <f>F40-F41</f>
        <v>173.82552112784555</v>
      </c>
      <c r="G42" s="16">
        <f>G40-G41</f>
        <v>175.06898965519983</v>
      </c>
    </row>
    <row r="43" spans="1:12" x14ac:dyDescent="0.25">
      <c r="A43" s="2"/>
      <c r="B43" s="2" t="s">
        <v>27</v>
      </c>
      <c r="C43" s="16">
        <f>C40*$D$5</f>
        <v>19.670756236036141</v>
      </c>
      <c r="D43" s="16">
        <f>D40*$D$5</f>
        <v>19.879807579570073</v>
      </c>
      <c r="E43" s="16">
        <f>E40*$D$5</f>
        <v>20.024610706514721</v>
      </c>
      <c r="F43" s="16">
        <f>F40*$D$5</f>
        <v>20.23365854398202</v>
      </c>
      <c r="G43" s="16">
        <f>G40*$D$5</f>
        <v>20.378400912245482</v>
      </c>
    </row>
    <row r="44" spans="1:12" x14ac:dyDescent="0.25">
      <c r="A44" s="2"/>
      <c r="B44" s="2"/>
      <c r="C44" s="16"/>
      <c r="D44" s="16"/>
      <c r="E44" s="16"/>
      <c r="F44" s="16"/>
      <c r="G44" s="16"/>
    </row>
    <row r="45" spans="1:12" x14ac:dyDescent="0.25">
      <c r="A45" s="4">
        <v>31</v>
      </c>
      <c r="B45" s="5" t="s">
        <v>10</v>
      </c>
      <c r="C45" s="6">
        <f>+'Løntabel oktober 2017'!C44/160.33</f>
        <v>181.8127586241479</v>
      </c>
      <c r="D45" s="6">
        <f>+'Løntabel oktober 2017'!D44/160.33</f>
        <v>183.60078995001388</v>
      </c>
      <c r="E45" s="6">
        <f>+'Løntabel oktober 2017'!E44/160.33</f>
        <v>184.83819572760081</v>
      </c>
      <c r="F45" s="6">
        <f>+'Løntabel oktober 2017'!F44/160.33</f>
        <v>186.62622705346678</v>
      </c>
      <c r="G45" s="6">
        <f>+'Løntabel oktober 2017'!G44/160.33</f>
        <v>187.86363283105368</v>
      </c>
    </row>
    <row r="46" spans="1:12" x14ac:dyDescent="0.25">
      <c r="A46" s="2"/>
      <c r="B46" s="2" t="s">
        <v>16</v>
      </c>
      <c r="C46" s="16">
        <f>C45*$D$4</f>
        <v>9.9997017243281352</v>
      </c>
      <c r="D46" s="16">
        <f>D45*$D$4</f>
        <v>10.098043447250763</v>
      </c>
      <c r="E46" s="16">
        <f>E45*$D$4</f>
        <v>10.166100765018044</v>
      </c>
      <c r="F46" s="16">
        <f>F45*$D$4</f>
        <v>10.264442487940673</v>
      </c>
      <c r="G46" s="16">
        <f>G45*$D$4</f>
        <v>10.332499805707952</v>
      </c>
    </row>
    <row r="47" spans="1:12" x14ac:dyDescent="0.25">
      <c r="A47" s="2"/>
      <c r="B47" s="2" t="s">
        <v>22</v>
      </c>
      <c r="C47" s="16">
        <f>C45-C46</f>
        <v>171.81305689981977</v>
      </c>
      <c r="D47" s="16">
        <f>D45-D46</f>
        <v>173.5027465027631</v>
      </c>
      <c r="E47" s="16">
        <f>E45-E46</f>
        <v>174.67209496258278</v>
      </c>
      <c r="F47" s="16">
        <f>F45-F46</f>
        <v>176.36178456552611</v>
      </c>
      <c r="G47" s="16">
        <f>G45-G46</f>
        <v>177.53113302534572</v>
      </c>
    </row>
    <row r="48" spans="1:12" x14ac:dyDescent="0.25">
      <c r="A48" s="2"/>
      <c r="B48" s="2" t="s">
        <v>27</v>
      </c>
      <c r="C48" s="16">
        <f>C45*$D$5</f>
        <v>19.99940344865627</v>
      </c>
      <c r="D48" s="16">
        <f>D45*$D$5</f>
        <v>20.196086894501526</v>
      </c>
      <c r="E48" s="16">
        <f>E45*$D$5</f>
        <v>20.332201530036087</v>
      </c>
      <c r="F48" s="16">
        <f>F45*$D$5</f>
        <v>20.528884975881347</v>
      </c>
      <c r="G48" s="16">
        <f>G45*$D$5</f>
        <v>20.664999611415904</v>
      </c>
    </row>
    <row r="49" spans="1:7" x14ac:dyDescent="0.25">
      <c r="A49" s="2"/>
      <c r="B49" s="1"/>
      <c r="C49" s="2"/>
      <c r="D49" s="2"/>
      <c r="E49" s="2"/>
      <c r="F49" s="2"/>
      <c r="G49" s="2"/>
    </row>
    <row r="50" spans="1:7" x14ac:dyDescent="0.25">
      <c r="A50" s="2"/>
      <c r="B50" s="1" t="s">
        <v>67</v>
      </c>
      <c r="C50" s="2"/>
      <c r="D50" s="2"/>
      <c r="E50" s="2"/>
      <c r="F50" s="2"/>
      <c r="G50" s="2"/>
    </row>
    <row r="51" spans="1:7" x14ac:dyDescent="0.25">
      <c r="A51" s="4">
        <v>39</v>
      </c>
      <c r="B51" s="5" t="s">
        <v>10</v>
      </c>
      <c r="C51" s="6">
        <f>+'Løntabel oktober 2017'!C50/160.33</f>
        <v>208.42961788619681</v>
      </c>
      <c r="D51" s="6">
        <f>+'Løntabel oktober 2017'!D50/160.33</f>
        <v>209.04100211566524</v>
      </c>
      <c r="E51" s="6">
        <f>+'Løntabel oktober 2017'!E50/160.33</f>
        <v>209.4639872109054</v>
      </c>
      <c r="F51" s="6">
        <f>+'Løntabel oktober 2017'!F50/160.33</f>
        <v>210.07541866291481</v>
      </c>
      <c r="G51" s="6">
        <f>+'Løntabel oktober 2017'!G50/160.33</f>
        <v>210.4990723762991</v>
      </c>
    </row>
    <row r="52" spans="1:7" x14ac:dyDescent="0.25">
      <c r="A52" s="2"/>
      <c r="B52" s="2" t="s">
        <v>16</v>
      </c>
      <c r="C52" s="16">
        <f>C51*$D$4</f>
        <v>11.463628983740824</v>
      </c>
      <c r="D52" s="16">
        <f>D51*$D$4</f>
        <v>11.497255116361588</v>
      </c>
      <c r="E52" s="16">
        <f>E51*$D$4</f>
        <v>11.520519296599797</v>
      </c>
      <c r="F52" s="16">
        <f>F51*$D$4</f>
        <v>11.554148026460314</v>
      </c>
      <c r="G52" s="16">
        <f>G51*$D$4</f>
        <v>11.577448980696451</v>
      </c>
    </row>
    <row r="53" spans="1:7" x14ac:dyDescent="0.25">
      <c r="A53" s="2"/>
      <c r="B53" s="2" t="s">
        <v>22</v>
      </c>
      <c r="C53" s="16">
        <f>C51-C52</f>
        <v>196.96598890245599</v>
      </c>
      <c r="D53" s="16">
        <f>D51-D52</f>
        <v>197.54374699930364</v>
      </c>
      <c r="E53" s="16">
        <f>E51-E52</f>
        <v>197.94346791430561</v>
      </c>
      <c r="F53" s="16">
        <f>F51-F52</f>
        <v>198.52127063645449</v>
      </c>
      <c r="G53" s="16">
        <f>G51-G52</f>
        <v>198.92162339560264</v>
      </c>
    </row>
    <row r="54" spans="1:7" x14ac:dyDescent="0.25">
      <c r="A54" s="2"/>
      <c r="B54" s="2" t="s">
        <v>27</v>
      </c>
      <c r="C54" s="16">
        <f>C51*$D$5</f>
        <v>22.927257967481648</v>
      </c>
      <c r="D54" s="16">
        <f>D51*$D$5</f>
        <v>22.994510232723176</v>
      </c>
      <c r="E54" s="16">
        <f>E51*$D$5</f>
        <v>23.041038593199595</v>
      </c>
      <c r="F54" s="16">
        <f>F51*$D$5</f>
        <v>23.108296052920629</v>
      </c>
      <c r="G54" s="16">
        <f>G51*$D$5</f>
        <v>23.154897961392901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58" workbookViewId="0">
      <selection activeCell="A4" sqref="A4:D7"/>
    </sheetView>
  </sheetViews>
  <sheetFormatPr defaultColWidth="8.6640625" defaultRowHeight="13.2" x14ac:dyDescent="0.25"/>
  <cols>
    <col min="1" max="1" width="8.6640625" style="14"/>
    <col min="2" max="2" width="16.109375" style="14" bestFit="1" customWidth="1"/>
    <col min="3" max="3" width="13.44140625" style="14" customWidth="1"/>
    <col min="4" max="4" width="12" style="14" bestFit="1" customWidth="1"/>
    <col min="5" max="7" width="10.88671875" style="14" bestFit="1" customWidth="1"/>
    <col min="8" max="8" width="10" style="14" bestFit="1" customWidth="1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4" width="16.109375" style="14" bestFit="1" customWidth="1"/>
    <col min="15" max="15" width="10.33203125" style="14" bestFit="1" customWidth="1"/>
    <col min="16" max="16384" width="8.6640625" style="14"/>
  </cols>
  <sheetData>
    <row r="1" spans="1:15" x14ac:dyDescent="0.25">
      <c r="A1" s="1" t="s">
        <v>0</v>
      </c>
    </row>
    <row r="2" spans="1:15" x14ac:dyDescent="0.25">
      <c r="A2" s="2" t="s">
        <v>71</v>
      </c>
    </row>
    <row r="3" spans="1:15" x14ac:dyDescent="0.25">
      <c r="F3" s="2"/>
    </row>
    <row r="4" spans="1:15" ht="13.8" thickBot="1" x14ac:dyDescent="0.3">
      <c r="A4" s="25" t="s">
        <v>77</v>
      </c>
    </row>
    <row r="5" spans="1:15" ht="13.8" thickBot="1" x14ac:dyDescent="0.3">
      <c r="A5" s="14" t="s">
        <v>78</v>
      </c>
      <c r="D5" s="26"/>
    </row>
    <row r="6" spans="1:15" ht="13.8" thickBot="1" x14ac:dyDescent="0.3">
      <c r="A6" s="14" t="s">
        <v>79</v>
      </c>
      <c r="D6" s="27">
        <f>+D5*(100%+D7)</f>
        <v>0</v>
      </c>
    </row>
    <row r="7" spans="1:15" x14ac:dyDescent="0.25">
      <c r="A7" s="14" t="s">
        <v>80</v>
      </c>
      <c r="D7" s="24">
        <f>+E63</f>
        <v>2.0299999999999999E-2</v>
      </c>
      <c r="F7" s="2"/>
    </row>
    <row r="9" spans="1:15" x14ac:dyDescent="0.25">
      <c r="A9" s="14" t="s">
        <v>1</v>
      </c>
      <c r="D9" s="15">
        <v>5.5E-2</v>
      </c>
      <c r="I9" s="16"/>
    </row>
    <row r="10" spans="1:15" x14ac:dyDescent="0.25">
      <c r="A10" s="14" t="s">
        <v>2</v>
      </c>
      <c r="D10" s="15">
        <v>0.11</v>
      </c>
    </row>
    <row r="12" spans="1:15" x14ac:dyDescent="0.25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x14ac:dyDescent="0.25">
      <c r="A14" s="2"/>
      <c r="B14" s="1" t="s">
        <v>9</v>
      </c>
      <c r="C14" s="2"/>
      <c r="D14" s="2"/>
      <c r="E14" s="2"/>
      <c r="F14" s="2"/>
      <c r="G14" s="2"/>
    </row>
    <row r="15" spans="1:15" x14ac:dyDescent="0.25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5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5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5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5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5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5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5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5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5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5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5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5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5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5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5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5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5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5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5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5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5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5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5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5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5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5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5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5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5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5">
      <c r="A53" s="2"/>
      <c r="B53" s="1"/>
      <c r="C53" s="2"/>
      <c r="D53" s="2"/>
      <c r="E53" s="2"/>
      <c r="F53" s="2"/>
      <c r="G53" s="2"/>
      <c r="O53" s="17"/>
    </row>
    <row r="54" spans="1:15" x14ac:dyDescent="0.25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5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5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5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5">
      <c r="A59" s="2" t="s">
        <v>28</v>
      </c>
      <c r="E59" s="10"/>
      <c r="O59" s="2"/>
    </row>
    <row r="60" spans="1:15" x14ac:dyDescent="0.25">
      <c r="C60" s="20"/>
      <c r="D60" s="20"/>
      <c r="E60" s="20"/>
      <c r="F60" s="20"/>
      <c r="G60" s="20"/>
    </row>
    <row r="61" spans="1:15" x14ac:dyDescent="0.25">
      <c r="A61" s="25" t="s">
        <v>70</v>
      </c>
      <c r="D61" s="16">
        <v>2.2999999999999998</v>
      </c>
      <c r="F61" s="2"/>
    </row>
    <row r="62" spans="1:15" x14ac:dyDescent="0.25">
      <c r="A62" s="14" t="s">
        <v>81</v>
      </c>
      <c r="D62" s="16">
        <v>-0.27</v>
      </c>
      <c r="F62" s="2"/>
    </row>
    <row r="63" spans="1:15" x14ac:dyDescent="0.25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5">
      <c r="C64" s="20"/>
      <c r="D64" s="20"/>
      <c r="E64" s="20"/>
      <c r="F64" s="20"/>
      <c r="G64" s="20"/>
    </row>
    <row r="65" spans="3:7" x14ac:dyDescent="0.25">
      <c r="C65" s="20"/>
      <c r="D65" s="20"/>
      <c r="E65" s="20"/>
      <c r="F65" s="20"/>
      <c r="G65" s="20"/>
    </row>
    <row r="66" spans="3:7" x14ac:dyDescent="0.25">
      <c r="C66" s="20"/>
      <c r="D66" s="20"/>
      <c r="E66" s="20"/>
      <c r="F66" s="20"/>
      <c r="G66" s="20"/>
    </row>
    <row r="67" spans="3:7" x14ac:dyDescent="0.25">
      <c r="C67" s="20"/>
      <c r="D67" s="20"/>
      <c r="E67" s="20"/>
      <c r="F67" s="20"/>
      <c r="G67" s="20"/>
    </row>
    <row r="68" spans="3:7" x14ac:dyDescent="0.25">
      <c r="C68" s="20"/>
      <c r="D68" s="20"/>
      <c r="E68" s="20"/>
      <c r="F68" s="20"/>
      <c r="G68" s="20"/>
    </row>
    <row r="69" spans="3:7" x14ac:dyDescent="0.25">
      <c r="C69" s="20"/>
      <c r="D69" s="20"/>
      <c r="E69" s="20"/>
      <c r="F69" s="20"/>
      <c r="G69" s="20"/>
    </row>
    <row r="70" spans="3:7" x14ac:dyDescent="0.25">
      <c r="C70" s="20"/>
      <c r="D70" s="20"/>
      <c r="E70" s="20"/>
      <c r="F70" s="20"/>
      <c r="G70" s="20"/>
    </row>
    <row r="71" spans="3:7" x14ac:dyDescent="0.25">
      <c r="C71" s="20"/>
      <c r="D71" s="20"/>
      <c r="E71" s="20"/>
      <c r="F71" s="20"/>
      <c r="G71" s="20"/>
    </row>
    <row r="72" spans="3:7" x14ac:dyDescent="0.25">
      <c r="C72" s="20"/>
      <c r="D72" s="20"/>
      <c r="E72" s="20"/>
      <c r="F72" s="20"/>
      <c r="G72" s="20"/>
    </row>
    <row r="73" spans="3:7" x14ac:dyDescent="0.25">
      <c r="C73" s="20"/>
      <c r="D73" s="20"/>
      <c r="E73" s="20"/>
      <c r="F73" s="20"/>
      <c r="G73" s="20"/>
    </row>
    <row r="74" spans="3:7" x14ac:dyDescent="0.25">
      <c r="C74" s="20"/>
      <c r="D74" s="20"/>
      <c r="E74" s="20"/>
      <c r="F74" s="20"/>
      <c r="G74" s="20"/>
    </row>
    <row r="75" spans="3:7" x14ac:dyDescent="0.25">
      <c r="C75" s="20"/>
      <c r="D75" s="20"/>
      <c r="E75" s="20"/>
      <c r="F75" s="20"/>
      <c r="G75" s="20"/>
    </row>
    <row r="76" spans="3:7" x14ac:dyDescent="0.25">
      <c r="C76" s="20"/>
      <c r="D76" s="20"/>
      <c r="E76" s="20"/>
      <c r="F76" s="20"/>
      <c r="G76" s="20"/>
    </row>
    <row r="77" spans="3:7" x14ac:dyDescent="0.25">
      <c r="C77" s="20"/>
      <c r="D77" s="20"/>
      <c r="E77" s="20"/>
      <c r="F77" s="20"/>
      <c r="G77" s="20"/>
    </row>
    <row r="78" spans="3:7" x14ac:dyDescent="0.25">
      <c r="C78" s="20"/>
      <c r="D78" s="20"/>
      <c r="E78" s="20"/>
      <c r="F78" s="20"/>
      <c r="G78" s="20"/>
    </row>
    <row r="79" spans="3:7" x14ac:dyDescent="0.25">
      <c r="C79" s="20"/>
      <c r="D79" s="20"/>
      <c r="E79" s="20"/>
      <c r="F79" s="20"/>
      <c r="G79" s="20"/>
    </row>
    <row r="80" spans="3:7" x14ac:dyDescent="0.25">
      <c r="C80" s="20"/>
      <c r="D80" s="20"/>
      <c r="E80" s="20"/>
      <c r="F80" s="20"/>
      <c r="G80" s="20"/>
    </row>
    <row r="81" spans="3:7" x14ac:dyDescent="0.25">
      <c r="C81" s="20"/>
      <c r="D81" s="20"/>
      <c r="E81" s="20"/>
      <c r="F81" s="20"/>
      <c r="G81" s="20"/>
    </row>
    <row r="82" spans="3:7" x14ac:dyDescent="0.25">
      <c r="C82" s="20"/>
      <c r="D82" s="20"/>
      <c r="E82" s="20"/>
      <c r="F82" s="20"/>
      <c r="G82" s="20"/>
    </row>
    <row r="83" spans="3:7" x14ac:dyDescent="0.25">
      <c r="C83" s="20"/>
      <c r="D83" s="20"/>
      <c r="E83" s="20"/>
      <c r="F83" s="20"/>
      <c r="G83" s="20"/>
    </row>
    <row r="84" spans="3:7" x14ac:dyDescent="0.25">
      <c r="C84" s="20"/>
      <c r="D84" s="20"/>
      <c r="E84" s="20"/>
      <c r="F84" s="20"/>
      <c r="G84" s="20"/>
    </row>
    <row r="85" spans="3:7" x14ac:dyDescent="0.25">
      <c r="C85" s="20"/>
      <c r="D85" s="20"/>
      <c r="E85" s="20"/>
      <c r="F85" s="20"/>
      <c r="G85" s="20"/>
    </row>
    <row r="86" spans="3:7" x14ac:dyDescent="0.25">
      <c r="C86" s="20"/>
      <c r="D86" s="20"/>
      <c r="E86" s="20"/>
      <c r="F86" s="20"/>
      <c r="G86" s="20"/>
    </row>
    <row r="87" spans="3:7" x14ac:dyDescent="0.25">
      <c r="C87" s="20"/>
      <c r="D87" s="20"/>
      <c r="E87" s="20"/>
      <c r="F87" s="20"/>
      <c r="G87" s="20"/>
    </row>
    <row r="88" spans="3:7" x14ac:dyDescent="0.25">
      <c r="C88" s="20"/>
      <c r="D88" s="20"/>
      <c r="E88" s="20"/>
      <c r="F88" s="20"/>
      <c r="G88" s="20"/>
    </row>
    <row r="89" spans="3:7" x14ac:dyDescent="0.25">
      <c r="C89" s="20"/>
      <c r="D89" s="20"/>
      <c r="E89" s="20"/>
      <c r="F89" s="20"/>
      <c r="G89" s="20"/>
    </row>
    <row r="90" spans="3:7" x14ac:dyDescent="0.25">
      <c r="C90" s="20"/>
      <c r="D90" s="20"/>
      <c r="E90" s="20"/>
      <c r="F90" s="20"/>
      <c r="G90" s="20"/>
    </row>
    <row r="91" spans="3:7" x14ac:dyDescent="0.25">
      <c r="C91" s="20"/>
      <c r="D91" s="20"/>
      <c r="E91" s="20"/>
      <c r="F91" s="20"/>
      <c r="G91" s="20"/>
    </row>
    <row r="92" spans="3:7" x14ac:dyDescent="0.25">
      <c r="C92" s="20"/>
      <c r="D92" s="20"/>
      <c r="E92" s="20"/>
      <c r="F92" s="20"/>
      <c r="G92" s="20"/>
    </row>
    <row r="93" spans="3:7" x14ac:dyDescent="0.25">
      <c r="C93" s="20"/>
      <c r="D93" s="20"/>
      <c r="E93" s="20"/>
      <c r="F93" s="20"/>
      <c r="G93" s="20"/>
    </row>
    <row r="94" spans="3:7" x14ac:dyDescent="0.25">
      <c r="C94" s="20"/>
      <c r="D94" s="20"/>
      <c r="E94" s="20"/>
      <c r="F94" s="20"/>
      <c r="G94" s="20"/>
    </row>
    <row r="95" spans="3:7" x14ac:dyDescent="0.25">
      <c r="C95" s="20"/>
      <c r="D95" s="20"/>
      <c r="E95" s="20"/>
      <c r="F95" s="20"/>
      <c r="G95" s="20"/>
    </row>
    <row r="96" spans="3:7" x14ac:dyDescent="0.25">
      <c r="C96" s="20"/>
      <c r="D96" s="20"/>
      <c r="E96" s="20"/>
      <c r="F96" s="20"/>
      <c r="G96" s="20"/>
    </row>
    <row r="97" spans="3:7" x14ac:dyDescent="0.25">
      <c r="C97" s="20"/>
      <c r="D97" s="20"/>
      <c r="E97" s="20"/>
      <c r="F97" s="20"/>
      <c r="G97" s="20"/>
    </row>
    <row r="98" spans="3:7" x14ac:dyDescent="0.25">
      <c r="C98" s="20"/>
      <c r="D98" s="20"/>
      <c r="E98" s="20"/>
      <c r="F98" s="20"/>
      <c r="G98" s="20"/>
    </row>
    <row r="99" spans="3:7" x14ac:dyDescent="0.25">
      <c r="C99" s="20"/>
      <c r="D99" s="20"/>
      <c r="E99" s="20"/>
      <c r="F99" s="20"/>
      <c r="G99" s="20"/>
    </row>
    <row r="100" spans="3:7" x14ac:dyDescent="0.25">
      <c r="C100" s="20"/>
      <c r="D100" s="20"/>
      <c r="E100" s="20"/>
      <c r="F100" s="20"/>
      <c r="G100" s="20"/>
    </row>
    <row r="101" spans="3:7" x14ac:dyDescent="0.25">
      <c r="C101" s="20"/>
      <c r="D101" s="20"/>
      <c r="E101" s="20"/>
      <c r="F101" s="20"/>
      <c r="G101" s="20"/>
    </row>
    <row r="102" spans="3:7" x14ac:dyDescent="0.25">
      <c r="C102" s="20"/>
      <c r="D102" s="20"/>
      <c r="E102" s="20"/>
      <c r="F102" s="20"/>
      <c r="G102" s="20"/>
    </row>
    <row r="103" spans="3:7" x14ac:dyDescent="0.25">
      <c r="C103" s="20"/>
      <c r="D103" s="20"/>
      <c r="E103" s="20"/>
      <c r="F103" s="20"/>
      <c r="G103" s="20"/>
    </row>
    <row r="104" spans="3:7" x14ac:dyDescent="0.25">
      <c r="C104" s="20"/>
      <c r="D104" s="20"/>
      <c r="E104" s="20"/>
      <c r="F104" s="20"/>
      <c r="G104" s="20"/>
    </row>
    <row r="105" spans="3:7" x14ac:dyDescent="0.25">
      <c r="C105" s="20"/>
      <c r="D105" s="20"/>
      <c r="E105" s="20"/>
      <c r="F105" s="20"/>
      <c r="G105" s="20"/>
    </row>
    <row r="106" spans="3:7" x14ac:dyDescent="0.25">
      <c r="C106" s="20"/>
      <c r="D106" s="20"/>
      <c r="E106" s="20"/>
      <c r="F106" s="20"/>
      <c r="G106" s="20"/>
    </row>
    <row r="107" spans="3:7" x14ac:dyDescent="0.25">
      <c r="C107" s="20"/>
      <c r="D107" s="20"/>
      <c r="E107" s="20"/>
      <c r="F107" s="20"/>
      <c r="G107" s="20"/>
    </row>
    <row r="108" spans="3:7" x14ac:dyDescent="0.25">
      <c r="C108" s="20"/>
      <c r="D108" s="20"/>
      <c r="E108" s="20"/>
      <c r="F108" s="20"/>
      <c r="G108" s="20"/>
    </row>
    <row r="109" spans="3:7" x14ac:dyDescent="0.25">
      <c r="C109" s="20"/>
      <c r="D109" s="20"/>
      <c r="E109" s="20"/>
      <c r="F109" s="20"/>
      <c r="G109" s="20"/>
    </row>
    <row r="110" spans="3:7" x14ac:dyDescent="0.25">
      <c r="C110" s="20"/>
      <c r="D110" s="20"/>
      <c r="E110" s="20"/>
      <c r="F110" s="20"/>
      <c r="G110" s="20"/>
    </row>
    <row r="111" spans="3:7" x14ac:dyDescent="0.25">
      <c r="C111" s="20"/>
      <c r="D111" s="20"/>
      <c r="E111" s="20"/>
      <c r="F111" s="20"/>
      <c r="G111" s="20"/>
    </row>
    <row r="112" spans="3:7" x14ac:dyDescent="0.25">
      <c r="C112" s="20"/>
      <c r="D112" s="20"/>
      <c r="E112" s="20"/>
      <c r="F112" s="20"/>
      <c r="G112" s="20"/>
    </row>
    <row r="113" spans="3:7" x14ac:dyDescent="0.25">
      <c r="C113" s="20"/>
      <c r="D113" s="20"/>
      <c r="E113" s="20"/>
      <c r="F113" s="20"/>
      <c r="G113" s="20"/>
    </row>
    <row r="114" spans="3:7" x14ac:dyDescent="0.25">
      <c r="C114" s="20"/>
      <c r="D114" s="20"/>
      <c r="E114" s="20"/>
      <c r="F114" s="20"/>
      <c r="G114" s="20"/>
    </row>
    <row r="115" spans="3:7" x14ac:dyDescent="0.25">
      <c r="C115" s="20"/>
      <c r="D115" s="20"/>
      <c r="E115" s="20"/>
      <c r="F115" s="20"/>
      <c r="G115" s="20"/>
    </row>
    <row r="116" spans="3:7" x14ac:dyDescent="0.25">
      <c r="C116" s="20"/>
      <c r="D116" s="20"/>
      <c r="E116" s="20"/>
      <c r="F116" s="20"/>
      <c r="G116" s="20"/>
    </row>
    <row r="117" spans="3:7" x14ac:dyDescent="0.25">
      <c r="C117" s="20"/>
      <c r="D117" s="20"/>
      <c r="E117" s="20"/>
      <c r="F117" s="20"/>
      <c r="G117" s="20"/>
    </row>
    <row r="118" spans="3:7" x14ac:dyDescent="0.25">
      <c r="C118" s="20"/>
      <c r="D118" s="20"/>
      <c r="E118" s="20"/>
      <c r="F118" s="20"/>
      <c r="G118" s="20"/>
    </row>
    <row r="119" spans="3:7" x14ac:dyDescent="0.25">
      <c r="C119" s="20"/>
      <c r="D119" s="20"/>
      <c r="E119" s="20"/>
      <c r="F119" s="20"/>
      <c r="G119" s="20"/>
    </row>
    <row r="120" spans="3:7" x14ac:dyDescent="0.25">
      <c r="C120" s="20"/>
      <c r="D120" s="20"/>
      <c r="E120" s="20"/>
      <c r="F120" s="20"/>
      <c r="G120" s="20"/>
    </row>
    <row r="121" spans="3:7" x14ac:dyDescent="0.25">
      <c r="C121" s="20"/>
      <c r="D121" s="20"/>
      <c r="E121" s="20"/>
      <c r="F121" s="20"/>
      <c r="G121" s="20"/>
    </row>
    <row r="122" spans="3:7" x14ac:dyDescent="0.25">
      <c r="C122" s="20"/>
      <c r="D122" s="20"/>
      <c r="E122" s="20"/>
      <c r="F122" s="20"/>
      <c r="G122" s="20"/>
    </row>
    <row r="123" spans="3:7" x14ac:dyDescent="0.25">
      <c r="C123" s="20"/>
      <c r="D123" s="20"/>
      <c r="E123" s="20"/>
      <c r="F123" s="20"/>
      <c r="G123" s="20"/>
    </row>
    <row r="124" spans="3:7" x14ac:dyDescent="0.25">
      <c r="C124" s="20"/>
      <c r="D124" s="20"/>
      <c r="E124" s="20"/>
      <c r="F124" s="20"/>
      <c r="G124" s="20"/>
    </row>
    <row r="125" spans="3:7" x14ac:dyDescent="0.25">
      <c r="C125" s="20"/>
      <c r="D125" s="20"/>
      <c r="E125" s="20"/>
      <c r="F125" s="20"/>
      <c r="G125" s="20"/>
    </row>
    <row r="126" spans="3:7" x14ac:dyDescent="0.25">
      <c r="C126" s="20"/>
      <c r="D126" s="20"/>
      <c r="E126" s="20"/>
      <c r="F126" s="20"/>
      <c r="G126" s="20"/>
    </row>
    <row r="127" spans="3:7" x14ac:dyDescent="0.25">
      <c r="C127" s="20"/>
      <c r="D127" s="20"/>
      <c r="E127" s="20"/>
      <c r="F127" s="20"/>
      <c r="G127" s="20"/>
    </row>
    <row r="128" spans="3:7" x14ac:dyDescent="0.25">
      <c r="C128" s="20"/>
      <c r="D128" s="20"/>
      <c r="E128" s="20"/>
      <c r="F128" s="20"/>
      <c r="G128" s="20"/>
    </row>
    <row r="129" spans="3:7" x14ac:dyDescent="0.25">
      <c r="C129" s="20"/>
      <c r="D129" s="20"/>
      <c r="E129" s="20"/>
      <c r="F129" s="20"/>
      <c r="G129" s="20"/>
    </row>
    <row r="130" spans="3:7" x14ac:dyDescent="0.25">
      <c r="C130" s="20"/>
      <c r="D130" s="20"/>
      <c r="E130" s="20"/>
      <c r="F130" s="20"/>
      <c r="G130" s="20"/>
    </row>
    <row r="131" spans="3:7" x14ac:dyDescent="0.25">
      <c r="C131" s="20"/>
      <c r="D131" s="20"/>
      <c r="E131" s="20"/>
      <c r="F131" s="20"/>
      <c r="G131" s="20"/>
    </row>
    <row r="132" spans="3:7" x14ac:dyDescent="0.25">
      <c r="C132" s="20"/>
      <c r="D132" s="20"/>
      <c r="E132" s="20"/>
      <c r="F132" s="20"/>
      <c r="G132" s="20"/>
    </row>
    <row r="133" spans="3:7" x14ac:dyDescent="0.25">
      <c r="C133" s="20"/>
      <c r="D133" s="20"/>
      <c r="E133" s="20"/>
      <c r="F133" s="20"/>
      <c r="G133" s="20"/>
    </row>
    <row r="134" spans="3:7" x14ac:dyDescent="0.25">
      <c r="C134" s="20"/>
      <c r="D134" s="20"/>
      <c r="E134" s="20"/>
      <c r="F134" s="20"/>
      <c r="G134" s="20"/>
    </row>
    <row r="135" spans="3:7" x14ac:dyDescent="0.25">
      <c r="C135" s="20"/>
      <c r="D135" s="20"/>
      <c r="E135" s="20"/>
      <c r="F135" s="20"/>
      <c r="G135" s="20"/>
    </row>
    <row r="136" spans="3:7" x14ac:dyDescent="0.25">
      <c r="C136" s="20"/>
      <c r="D136" s="20"/>
      <c r="E136" s="20"/>
      <c r="F136" s="20"/>
      <c r="G136" s="20"/>
    </row>
    <row r="137" spans="3:7" x14ac:dyDescent="0.25">
      <c r="C137" s="20"/>
      <c r="D137" s="20"/>
      <c r="E137" s="20"/>
      <c r="F137" s="20"/>
      <c r="G137" s="20"/>
    </row>
    <row r="138" spans="3:7" x14ac:dyDescent="0.25">
      <c r="C138" s="20"/>
      <c r="D138" s="20"/>
      <c r="E138" s="20"/>
      <c r="F138" s="20"/>
      <c r="G138" s="20"/>
    </row>
    <row r="139" spans="3:7" x14ac:dyDescent="0.25">
      <c r="C139" s="20"/>
      <c r="D139" s="20"/>
      <c r="E139" s="20"/>
      <c r="F139" s="20"/>
      <c r="G139" s="20"/>
    </row>
    <row r="140" spans="3:7" x14ac:dyDescent="0.25">
      <c r="C140" s="20"/>
      <c r="D140" s="20"/>
      <c r="E140" s="20"/>
      <c r="F140" s="20"/>
      <c r="G140" s="20"/>
    </row>
    <row r="141" spans="3:7" x14ac:dyDescent="0.25">
      <c r="C141" s="20"/>
      <c r="D141" s="20"/>
      <c r="E141" s="20"/>
      <c r="F141" s="20"/>
      <c r="G141" s="20"/>
    </row>
    <row r="142" spans="3:7" x14ac:dyDescent="0.25">
      <c r="C142" s="20"/>
      <c r="D142" s="20"/>
      <c r="E142" s="20"/>
      <c r="F142" s="20"/>
      <c r="G142" s="20"/>
    </row>
    <row r="143" spans="3:7" x14ac:dyDescent="0.25">
      <c r="C143" s="20"/>
      <c r="D143" s="20"/>
      <c r="E143" s="20"/>
      <c r="F143" s="20"/>
      <c r="G143" s="20"/>
    </row>
    <row r="144" spans="3:7" x14ac:dyDescent="0.25">
      <c r="C144" s="20"/>
      <c r="D144" s="20"/>
      <c r="E144" s="20"/>
      <c r="F144" s="20"/>
      <c r="G144" s="20"/>
    </row>
    <row r="145" spans="3:7" x14ac:dyDescent="0.25">
      <c r="C145" s="20"/>
      <c r="D145" s="20"/>
      <c r="E145" s="20"/>
      <c r="F145" s="20"/>
      <c r="G145" s="20"/>
    </row>
    <row r="146" spans="3:7" x14ac:dyDescent="0.25">
      <c r="C146" s="20"/>
      <c r="D146" s="20"/>
      <c r="E146" s="20"/>
      <c r="F146" s="20"/>
      <c r="G146" s="20"/>
    </row>
    <row r="147" spans="3:7" x14ac:dyDescent="0.25">
      <c r="C147" s="20"/>
      <c r="D147" s="20"/>
      <c r="E147" s="20"/>
      <c r="F147" s="20"/>
      <c r="G147" s="20"/>
    </row>
    <row r="148" spans="3:7" x14ac:dyDescent="0.25">
      <c r="C148" s="20"/>
      <c r="D148" s="20"/>
      <c r="E148" s="20"/>
      <c r="F148" s="20"/>
      <c r="G148" s="20"/>
    </row>
    <row r="149" spans="3:7" x14ac:dyDescent="0.25">
      <c r="C149" s="20"/>
      <c r="D149" s="20"/>
      <c r="E149" s="20"/>
      <c r="F149" s="20"/>
      <c r="G149" s="20"/>
    </row>
    <row r="150" spans="3:7" x14ac:dyDescent="0.25">
      <c r="C150" s="20"/>
      <c r="D150" s="20"/>
      <c r="E150" s="20"/>
      <c r="F150" s="20"/>
      <c r="G150" s="20"/>
    </row>
    <row r="151" spans="3:7" x14ac:dyDescent="0.25">
      <c r="C151" s="20"/>
      <c r="D151" s="20"/>
      <c r="E151" s="20"/>
      <c r="F151" s="20"/>
      <c r="G151" s="20"/>
    </row>
    <row r="152" spans="3:7" x14ac:dyDescent="0.25">
      <c r="C152" s="20"/>
      <c r="D152" s="20"/>
      <c r="E152" s="20"/>
      <c r="F152" s="20"/>
      <c r="G152" s="20"/>
    </row>
    <row r="153" spans="3:7" x14ac:dyDescent="0.25">
      <c r="C153" s="20"/>
      <c r="D153" s="20"/>
      <c r="E153" s="20"/>
      <c r="F153" s="20"/>
      <c r="G153" s="20"/>
    </row>
    <row r="154" spans="3:7" x14ac:dyDescent="0.25">
      <c r="C154" s="20"/>
      <c r="D154" s="20"/>
      <c r="E154" s="20"/>
      <c r="F154" s="20"/>
      <c r="G154" s="20"/>
    </row>
    <row r="155" spans="3:7" x14ac:dyDescent="0.25">
      <c r="C155" s="20"/>
      <c r="D155" s="20"/>
      <c r="E155" s="20"/>
      <c r="F155" s="20"/>
      <c r="G155" s="20"/>
    </row>
    <row r="156" spans="3:7" x14ac:dyDescent="0.25">
      <c r="C156" s="20"/>
      <c r="D156" s="20"/>
      <c r="E156" s="20"/>
      <c r="F156" s="20"/>
      <c r="G156" s="20"/>
    </row>
    <row r="157" spans="3:7" x14ac:dyDescent="0.25">
      <c r="C157" s="20"/>
      <c r="D157" s="20"/>
      <c r="E157" s="20"/>
      <c r="F157" s="20"/>
      <c r="G157" s="20"/>
    </row>
    <row r="158" spans="3:7" x14ac:dyDescent="0.25">
      <c r="C158" s="20"/>
      <c r="D158" s="20"/>
      <c r="E158" s="20"/>
      <c r="F158" s="20"/>
      <c r="G158" s="20"/>
    </row>
    <row r="159" spans="3:7" x14ac:dyDescent="0.25">
      <c r="C159" s="20"/>
      <c r="D159" s="20"/>
      <c r="E159" s="20"/>
      <c r="F159" s="20"/>
      <c r="G159" s="20"/>
    </row>
    <row r="160" spans="3:7" x14ac:dyDescent="0.25">
      <c r="C160" s="20"/>
      <c r="D160" s="20"/>
      <c r="E160" s="20"/>
      <c r="F160" s="20"/>
      <c r="G160" s="20"/>
    </row>
    <row r="161" spans="3:7" x14ac:dyDescent="0.25">
      <c r="C161" s="20"/>
      <c r="D161" s="20"/>
      <c r="E161" s="20"/>
      <c r="F161" s="20"/>
      <c r="G161" s="20"/>
    </row>
    <row r="162" spans="3:7" x14ac:dyDescent="0.25">
      <c r="C162" s="20"/>
      <c r="D162" s="20"/>
      <c r="E162" s="20"/>
      <c r="F162" s="20"/>
      <c r="G162" s="20"/>
    </row>
    <row r="163" spans="3:7" x14ac:dyDescent="0.25">
      <c r="C163" s="20"/>
      <c r="D163" s="20"/>
      <c r="E163" s="20"/>
      <c r="F163" s="20"/>
      <c r="G163" s="20"/>
    </row>
    <row r="164" spans="3:7" x14ac:dyDescent="0.25">
      <c r="C164" s="20"/>
      <c r="D164" s="20"/>
      <c r="E164" s="20"/>
      <c r="F164" s="20"/>
      <c r="G164" s="20"/>
    </row>
    <row r="165" spans="3:7" x14ac:dyDescent="0.25">
      <c r="C165" s="20"/>
      <c r="D165" s="20"/>
      <c r="E165" s="20"/>
      <c r="F165" s="20"/>
      <c r="G165" s="20"/>
    </row>
    <row r="166" spans="3:7" x14ac:dyDescent="0.25">
      <c r="C166" s="20"/>
      <c r="D166" s="20"/>
      <c r="E166" s="20"/>
      <c r="F166" s="20"/>
      <c r="G166" s="20"/>
    </row>
    <row r="167" spans="3:7" x14ac:dyDescent="0.25">
      <c r="C167" s="20"/>
      <c r="D167" s="20"/>
      <c r="E167" s="20"/>
      <c r="F167" s="20"/>
      <c r="G167" s="20"/>
    </row>
    <row r="168" spans="3:7" x14ac:dyDescent="0.25">
      <c r="C168" s="20"/>
      <c r="D168" s="20"/>
      <c r="E168" s="20"/>
      <c r="F168" s="20"/>
      <c r="G168" s="20"/>
    </row>
    <row r="169" spans="3:7" x14ac:dyDescent="0.25">
      <c r="C169" s="20"/>
      <c r="D169" s="20"/>
      <c r="E169" s="20"/>
      <c r="F169" s="20"/>
      <c r="G169" s="20"/>
    </row>
    <row r="170" spans="3:7" x14ac:dyDescent="0.25">
      <c r="C170" s="20"/>
      <c r="D170" s="20"/>
      <c r="E170" s="20"/>
      <c r="F170" s="20"/>
      <c r="G170" s="20"/>
    </row>
    <row r="171" spans="3:7" x14ac:dyDescent="0.25">
      <c r="C171" s="20"/>
      <c r="D171" s="20"/>
      <c r="E171" s="20"/>
      <c r="F171" s="20"/>
      <c r="G171" s="20"/>
    </row>
    <row r="172" spans="3:7" x14ac:dyDescent="0.25">
      <c r="C172" s="20"/>
      <c r="D172" s="20"/>
      <c r="E172" s="20"/>
      <c r="F172" s="20"/>
      <c r="G172" s="20"/>
    </row>
    <row r="173" spans="3:7" x14ac:dyDescent="0.25">
      <c r="C173" s="20"/>
      <c r="D173" s="20"/>
      <c r="E173" s="20"/>
      <c r="F173" s="20"/>
      <c r="G173" s="20"/>
    </row>
    <row r="174" spans="3:7" x14ac:dyDescent="0.25">
      <c r="C174" s="20"/>
      <c r="D174" s="20"/>
      <c r="E174" s="20"/>
      <c r="F174" s="20"/>
      <c r="G174" s="20"/>
    </row>
    <row r="175" spans="3:7" x14ac:dyDescent="0.25">
      <c r="C175" s="20"/>
      <c r="D175" s="20"/>
      <c r="E175" s="20"/>
      <c r="F175" s="20"/>
      <c r="G175" s="20"/>
    </row>
    <row r="176" spans="3:7" x14ac:dyDescent="0.25">
      <c r="C176" s="20"/>
      <c r="D176" s="20"/>
      <c r="E176" s="20"/>
      <c r="F176" s="20"/>
      <c r="G176" s="20"/>
    </row>
    <row r="177" spans="3:7" x14ac:dyDescent="0.25">
      <c r="C177" s="20"/>
      <c r="D177" s="20"/>
      <c r="E177" s="20"/>
      <c r="F177" s="20"/>
      <c r="G177" s="20"/>
    </row>
    <row r="178" spans="3:7" x14ac:dyDescent="0.25">
      <c r="C178" s="20"/>
      <c r="D178" s="20"/>
      <c r="E178" s="20"/>
      <c r="F178" s="20"/>
      <c r="G178" s="20"/>
    </row>
    <row r="179" spans="3:7" x14ac:dyDescent="0.25">
      <c r="C179" s="20"/>
      <c r="D179" s="20"/>
      <c r="E179" s="20"/>
      <c r="F179" s="20"/>
      <c r="G179" s="20"/>
    </row>
    <row r="180" spans="3:7" x14ac:dyDescent="0.25">
      <c r="C180" s="20"/>
      <c r="D180" s="20"/>
      <c r="E180" s="20"/>
      <c r="F180" s="20"/>
      <c r="G180" s="20"/>
    </row>
    <row r="181" spans="3:7" x14ac:dyDescent="0.25">
      <c r="C181" s="20"/>
      <c r="D181" s="20"/>
      <c r="E181" s="20"/>
      <c r="F181" s="20"/>
      <c r="G181" s="20"/>
    </row>
    <row r="182" spans="3:7" x14ac:dyDescent="0.25">
      <c r="C182" s="20"/>
      <c r="D182" s="20"/>
      <c r="E182" s="20"/>
      <c r="F182" s="20"/>
      <c r="G182" s="20"/>
    </row>
    <row r="183" spans="3:7" x14ac:dyDescent="0.25">
      <c r="C183" s="20"/>
      <c r="D183" s="20"/>
      <c r="E183" s="20"/>
      <c r="F183" s="20"/>
      <c r="G183" s="20"/>
    </row>
    <row r="184" spans="3:7" x14ac:dyDescent="0.25">
      <c r="C184" s="20"/>
      <c r="D184" s="20"/>
      <c r="E184" s="20"/>
      <c r="F184" s="20"/>
      <c r="G184" s="20"/>
    </row>
    <row r="185" spans="3:7" x14ac:dyDescent="0.25">
      <c r="C185" s="20"/>
      <c r="D185" s="20"/>
      <c r="E185" s="20"/>
      <c r="F185" s="20"/>
      <c r="G185" s="20"/>
    </row>
    <row r="186" spans="3:7" x14ac:dyDescent="0.25">
      <c r="C186" s="20"/>
      <c r="D186" s="20"/>
      <c r="E186" s="20"/>
      <c r="F186" s="20"/>
      <c r="G186" s="20"/>
    </row>
    <row r="187" spans="3:7" x14ac:dyDescent="0.25">
      <c r="C187" s="20"/>
      <c r="D187" s="20"/>
      <c r="E187" s="20"/>
      <c r="F187" s="20"/>
      <c r="G187" s="20"/>
    </row>
    <row r="188" spans="3:7" x14ac:dyDescent="0.25">
      <c r="C188" s="20"/>
      <c r="D188" s="20"/>
      <c r="E188" s="20"/>
      <c r="F188" s="20"/>
      <c r="G188" s="20"/>
    </row>
    <row r="189" spans="3:7" x14ac:dyDescent="0.25">
      <c r="C189" s="20"/>
      <c r="D189" s="20"/>
      <c r="E189" s="20"/>
      <c r="F189" s="20"/>
      <c r="G189" s="20"/>
    </row>
    <row r="190" spans="3:7" x14ac:dyDescent="0.25">
      <c r="C190" s="20"/>
      <c r="D190" s="20"/>
      <c r="E190" s="20"/>
      <c r="F190" s="20"/>
      <c r="G190" s="20"/>
    </row>
    <row r="191" spans="3:7" x14ac:dyDescent="0.25">
      <c r="C191" s="20"/>
      <c r="D191" s="20"/>
      <c r="E191" s="20"/>
      <c r="F191" s="20"/>
      <c r="G191" s="20"/>
    </row>
    <row r="192" spans="3:7" x14ac:dyDescent="0.25">
      <c r="C192" s="20"/>
      <c r="D192" s="20"/>
      <c r="E192" s="20"/>
      <c r="F192" s="20"/>
      <c r="G192" s="20"/>
    </row>
    <row r="193" spans="3:7" x14ac:dyDescent="0.25">
      <c r="C193" s="20"/>
      <c r="D193" s="20"/>
      <c r="E193" s="20"/>
      <c r="F193" s="20"/>
      <c r="G193" s="20"/>
    </row>
    <row r="194" spans="3:7" x14ac:dyDescent="0.25">
      <c r="C194" s="20"/>
      <c r="D194" s="20"/>
      <c r="E194" s="20"/>
      <c r="F194" s="20"/>
      <c r="G194" s="20"/>
    </row>
    <row r="195" spans="3:7" x14ac:dyDescent="0.25">
      <c r="C195" s="20"/>
      <c r="D195" s="20"/>
      <c r="E195" s="20"/>
      <c r="F195" s="20"/>
      <c r="G195" s="20"/>
    </row>
    <row r="196" spans="3:7" x14ac:dyDescent="0.25">
      <c r="C196" s="20"/>
      <c r="D196" s="20"/>
      <c r="E196" s="20"/>
      <c r="F196" s="20"/>
      <c r="G196" s="20"/>
    </row>
    <row r="197" spans="3:7" x14ac:dyDescent="0.25">
      <c r="C197" s="20"/>
      <c r="D197" s="20"/>
      <c r="E197" s="20"/>
      <c r="F197" s="20"/>
      <c r="G197" s="20"/>
    </row>
    <row r="198" spans="3:7" x14ac:dyDescent="0.25">
      <c r="C198" s="20"/>
      <c r="D198" s="20"/>
      <c r="E198" s="20"/>
      <c r="F198" s="20"/>
      <c r="G198" s="20"/>
    </row>
    <row r="199" spans="3:7" x14ac:dyDescent="0.25">
      <c r="C199" s="20"/>
      <c r="D199" s="20"/>
      <c r="E199" s="20"/>
      <c r="F199" s="20"/>
      <c r="G199" s="20"/>
    </row>
    <row r="200" spans="3:7" x14ac:dyDescent="0.25">
      <c r="C200" s="20"/>
      <c r="D200" s="20"/>
      <c r="E200" s="20"/>
      <c r="F200" s="20"/>
      <c r="G200" s="20"/>
    </row>
    <row r="201" spans="3:7" x14ac:dyDescent="0.25">
      <c r="C201" s="20"/>
      <c r="D201" s="20"/>
      <c r="E201" s="20"/>
      <c r="F201" s="20"/>
      <c r="G201" s="20"/>
    </row>
    <row r="202" spans="3:7" x14ac:dyDescent="0.25">
      <c r="C202" s="20"/>
      <c r="D202" s="20"/>
      <c r="E202" s="20"/>
      <c r="F202" s="20"/>
      <c r="G202" s="20"/>
    </row>
    <row r="203" spans="3:7" x14ac:dyDescent="0.25">
      <c r="C203" s="20"/>
      <c r="D203" s="20"/>
      <c r="E203" s="20"/>
      <c r="F203" s="20"/>
      <c r="G203" s="20"/>
    </row>
    <row r="204" spans="3:7" x14ac:dyDescent="0.25">
      <c r="C204" s="20"/>
      <c r="D204" s="20"/>
      <c r="E204" s="20"/>
      <c r="F204" s="20"/>
      <c r="G204" s="20"/>
    </row>
    <row r="205" spans="3:7" x14ac:dyDescent="0.25">
      <c r="C205" s="20"/>
      <c r="D205" s="20"/>
      <c r="E205" s="20"/>
      <c r="F205" s="20"/>
      <c r="G205" s="20"/>
    </row>
    <row r="206" spans="3:7" x14ac:dyDescent="0.25">
      <c r="C206" s="20"/>
      <c r="D206" s="20"/>
      <c r="E206" s="20"/>
      <c r="F206" s="20"/>
      <c r="G206" s="20"/>
    </row>
    <row r="207" spans="3:7" x14ac:dyDescent="0.25">
      <c r="C207" s="20"/>
      <c r="D207" s="20"/>
      <c r="E207" s="20"/>
      <c r="F207" s="20"/>
      <c r="G207" s="20"/>
    </row>
    <row r="208" spans="3:7" x14ac:dyDescent="0.25">
      <c r="C208" s="20"/>
      <c r="D208" s="20"/>
      <c r="E208" s="20"/>
      <c r="F208" s="20"/>
      <c r="G208" s="20"/>
    </row>
    <row r="209" spans="3:7" x14ac:dyDescent="0.25">
      <c r="C209" s="20"/>
      <c r="D209" s="20"/>
      <c r="E209" s="20"/>
      <c r="F209" s="20"/>
      <c r="G209" s="20"/>
    </row>
    <row r="210" spans="3:7" x14ac:dyDescent="0.25">
      <c r="C210" s="20"/>
      <c r="D210" s="20"/>
      <c r="E210" s="20"/>
      <c r="F210" s="20"/>
      <c r="G210" s="20"/>
    </row>
    <row r="211" spans="3:7" x14ac:dyDescent="0.25">
      <c r="C211" s="20"/>
      <c r="D211" s="20"/>
      <c r="E211" s="20"/>
      <c r="F211" s="20"/>
      <c r="G211" s="20"/>
    </row>
    <row r="212" spans="3:7" x14ac:dyDescent="0.25">
      <c r="C212" s="20"/>
      <c r="D212" s="20"/>
      <c r="E212" s="20"/>
      <c r="F212" s="20"/>
      <c r="G212" s="20"/>
    </row>
    <row r="213" spans="3:7" x14ac:dyDescent="0.25">
      <c r="C213" s="20"/>
      <c r="D213" s="20"/>
      <c r="E213" s="20"/>
      <c r="F213" s="20"/>
      <c r="G213" s="20"/>
    </row>
    <row r="214" spans="3:7" x14ac:dyDescent="0.25">
      <c r="C214" s="20"/>
      <c r="D214" s="20"/>
      <c r="E214" s="20"/>
      <c r="F214" s="20"/>
      <c r="G214" s="20"/>
    </row>
    <row r="215" spans="3:7" x14ac:dyDescent="0.25">
      <c r="C215" s="20"/>
      <c r="D215" s="20"/>
      <c r="E215" s="20"/>
      <c r="F215" s="20"/>
      <c r="G215" s="20"/>
    </row>
    <row r="216" spans="3:7" x14ac:dyDescent="0.25">
      <c r="C216" s="20"/>
      <c r="D216" s="20"/>
      <c r="E216" s="20"/>
      <c r="F216" s="20"/>
      <c r="G216" s="20"/>
    </row>
    <row r="217" spans="3:7" x14ac:dyDescent="0.25">
      <c r="C217" s="20"/>
      <c r="D217" s="20"/>
      <c r="E217" s="20"/>
      <c r="F217" s="20"/>
      <c r="G217" s="20"/>
    </row>
    <row r="218" spans="3:7" x14ac:dyDescent="0.25">
      <c r="C218" s="20"/>
      <c r="D218" s="20"/>
      <c r="E218" s="20"/>
      <c r="F218" s="20"/>
      <c r="G218" s="20"/>
    </row>
    <row r="219" spans="3:7" x14ac:dyDescent="0.25">
      <c r="C219" s="20"/>
      <c r="D219" s="20"/>
      <c r="E219" s="20"/>
      <c r="F219" s="20"/>
      <c r="G219" s="20"/>
    </row>
    <row r="220" spans="3:7" x14ac:dyDescent="0.25">
      <c r="C220" s="20"/>
      <c r="D220" s="20"/>
      <c r="E220" s="20"/>
      <c r="F220" s="20"/>
      <c r="G220" s="20"/>
    </row>
    <row r="221" spans="3:7" x14ac:dyDescent="0.25">
      <c r="C221" s="20"/>
      <c r="D221" s="20"/>
      <c r="E221" s="20"/>
      <c r="F221" s="20"/>
      <c r="G221" s="20"/>
    </row>
    <row r="222" spans="3:7" x14ac:dyDescent="0.25">
      <c r="C222" s="20"/>
      <c r="D222" s="20"/>
      <c r="E222" s="20"/>
      <c r="F222" s="20"/>
      <c r="G222" s="20"/>
    </row>
    <row r="223" spans="3:7" x14ac:dyDescent="0.25">
      <c r="C223" s="20"/>
      <c r="D223" s="20"/>
      <c r="E223" s="20"/>
      <c r="F223" s="20"/>
      <c r="G223" s="20"/>
    </row>
    <row r="224" spans="3:7" x14ac:dyDescent="0.25">
      <c r="C224" s="20"/>
      <c r="D224" s="20"/>
      <c r="E224" s="20"/>
      <c r="F224" s="20"/>
      <c r="G224" s="20"/>
    </row>
    <row r="225" spans="3:7" x14ac:dyDescent="0.25">
      <c r="C225" s="20"/>
      <c r="D225" s="20"/>
      <c r="E225" s="20"/>
      <c r="F225" s="20"/>
      <c r="G225" s="20"/>
    </row>
    <row r="226" spans="3:7" x14ac:dyDescent="0.25">
      <c r="C226" s="20"/>
      <c r="D226" s="20"/>
      <c r="E226" s="20"/>
      <c r="F226" s="20"/>
      <c r="G226" s="20"/>
    </row>
    <row r="227" spans="3:7" x14ac:dyDescent="0.25">
      <c r="C227" s="20"/>
      <c r="D227" s="20"/>
      <c r="E227" s="20"/>
      <c r="F227" s="20"/>
      <c r="G227" s="20"/>
    </row>
    <row r="228" spans="3:7" x14ac:dyDescent="0.25">
      <c r="C228" s="20"/>
      <c r="D228" s="20"/>
      <c r="E228" s="20"/>
      <c r="F228" s="20"/>
      <c r="G228" s="20"/>
    </row>
    <row r="229" spans="3:7" x14ac:dyDescent="0.25">
      <c r="C229" s="20"/>
      <c r="D229" s="20"/>
      <c r="E229" s="20"/>
      <c r="F229" s="20"/>
      <c r="G229" s="20"/>
    </row>
    <row r="230" spans="3:7" x14ac:dyDescent="0.25">
      <c r="C230" s="20"/>
      <c r="D230" s="20"/>
      <c r="E230" s="20"/>
      <c r="F230" s="20"/>
      <c r="G230" s="20"/>
    </row>
    <row r="231" spans="3:7" x14ac:dyDescent="0.25">
      <c r="C231" s="20"/>
      <c r="D231" s="20"/>
      <c r="E231" s="20"/>
      <c r="F231" s="20"/>
      <c r="G231" s="20"/>
    </row>
    <row r="232" spans="3:7" x14ac:dyDescent="0.25">
      <c r="C232" s="20"/>
      <c r="D232" s="20"/>
      <c r="E232" s="20"/>
      <c r="F232" s="20"/>
      <c r="G232" s="20"/>
    </row>
    <row r="233" spans="3:7" x14ac:dyDescent="0.25">
      <c r="C233" s="20"/>
      <c r="D233" s="20"/>
      <c r="E233" s="20"/>
      <c r="F233" s="20"/>
      <c r="G233" s="20"/>
    </row>
    <row r="234" spans="3:7" x14ac:dyDescent="0.25">
      <c r="C234" s="20"/>
      <c r="D234" s="20"/>
      <c r="E234" s="20"/>
      <c r="F234" s="20"/>
      <c r="G234" s="20"/>
    </row>
    <row r="235" spans="3:7" x14ac:dyDescent="0.25">
      <c r="C235" s="20"/>
      <c r="D235" s="20"/>
      <c r="E235" s="20"/>
      <c r="F235" s="20"/>
      <c r="G235" s="20"/>
    </row>
    <row r="236" spans="3:7" x14ac:dyDescent="0.25">
      <c r="C236" s="20"/>
      <c r="D236" s="20"/>
      <c r="E236" s="20"/>
      <c r="F236" s="20"/>
      <c r="G236" s="20"/>
    </row>
    <row r="237" spans="3:7" x14ac:dyDescent="0.25">
      <c r="C237" s="20"/>
      <c r="D237" s="20"/>
      <c r="E237" s="20"/>
      <c r="F237" s="20"/>
      <c r="G237" s="20"/>
    </row>
    <row r="238" spans="3:7" x14ac:dyDescent="0.25">
      <c r="C238" s="20"/>
      <c r="D238" s="20"/>
      <c r="E238" s="20"/>
      <c r="F238" s="20"/>
      <c r="G238" s="20"/>
    </row>
    <row r="239" spans="3:7" x14ac:dyDescent="0.25">
      <c r="C239" s="20"/>
      <c r="D239" s="20"/>
      <c r="E239" s="20"/>
      <c r="F239" s="20"/>
      <c r="G239" s="20"/>
    </row>
    <row r="240" spans="3:7" x14ac:dyDescent="0.25">
      <c r="C240" s="20"/>
      <c r="D240" s="20"/>
      <c r="E240" s="20"/>
      <c r="F240" s="20"/>
      <c r="G240" s="20"/>
    </row>
    <row r="241" spans="3:7" x14ac:dyDescent="0.25">
      <c r="C241" s="20"/>
      <c r="D241" s="20"/>
      <c r="E241" s="20"/>
      <c r="F241" s="20"/>
      <c r="G241" s="20"/>
    </row>
    <row r="242" spans="3:7" x14ac:dyDescent="0.25">
      <c r="C242" s="20"/>
      <c r="D242" s="20"/>
      <c r="E242" s="20"/>
      <c r="F242" s="20"/>
      <c r="G242" s="20"/>
    </row>
    <row r="243" spans="3:7" x14ac:dyDescent="0.25">
      <c r="C243" s="20"/>
      <c r="D243" s="20"/>
      <c r="E243" s="20"/>
      <c r="F243" s="20"/>
      <c r="G243" s="20"/>
    </row>
    <row r="244" spans="3:7" x14ac:dyDescent="0.25">
      <c r="C244" s="20"/>
      <c r="D244" s="20"/>
      <c r="E244" s="20"/>
      <c r="F244" s="20"/>
      <c r="G244" s="20"/>
    </row>
    <row r="245" spans="3:7" x14ac:dyDescent="0.25">
      <c r="C245" s="20"/>
      <c r="D245" s="20"/>
      <c r="E245" s="20"/>
      <c r="F245" s="20"/>
      <c r="G245" s="20"/>
    </row>
    <row r="246" spans="3:7" x14ac:dyDescent="0.25">
      <c r="C246" s="20"/>
      <c r="D246" s="20"/>
      <c r="E246" s="20"/>
      <c r="F246" s="20"/>
      <c r="G246" s="20"/>
    </row>
    <row r="247" spans="3:7" x14ac:dyDescent="0.25">
      <c r="C247" s="20"/>
      <c r="D247" s="20"/>
      <c r="E247" s="20"/>
      <c r="F247" s="20"/>
      <c r="G247" s="20"/>
    </row>
    <row r="248" spans="3:7" x14ac:dyDescent="0.25">
      <c r="C248" s="20"/>
      <c r="D248" s="20"/>
      <c r="E248" s="20"/>
      <c r="F248" s="20"/>
      <c r="G248" s="20"/>
    </row>
    <row r="249" spans="3:7" x14ac:dyDescent="0.25">
      <c r="C249" s="20"/>
      <c r="D249" s="20"/>
      <c r="E249" s="20"/>
      <c r="F249" s="20"/>
      <c r="G249" s="20"/>
    </row>
    <row r="250" spans="3:7" x14ac:dyDescent="0.25">
      <c r="C250" s="20"/>
      <c r="D250" s="20"/>
      <c r="E250" s="20"/>
      <c r="F250" s="20"/>
      <c r="G250" s="20"/>
    </row>
    <row r="251" spans="3:7" x14ac:dyDescent="0.25">
      <c r="C251" s="20"/>
      <c r="D251" s="20"/>
      <c r="E251" s="20"/>
      <c r="F251" s="20"/>
      <c r="G251" s="20"/>
    </row>
    <row r="252" spans="3:7" x14ac:dyDescent="0.25">
      <c r="C252" s="20"/>
      <c r="D252" s="20"/>
      <c r="E252" s="20"/>
      <c r="F252" s="20"/>
      <c r="G252" s="20"/>
    </row>
    <row r="253" spans="3:7" x14ac:dyDescent="0.25">
      <c r="C253" s="20"/>
      <c r="D253" s="20"/>
      <c r="E253" s="20"/>
      <c r="F253" s="20"/>
      <c r="G253" s="20"/>
    </row>
    <row r="254" spans="3:7" x14ac:dyDescent="0.25">
      <c r="C254" s="20"/>
      <c r="D254" s="20"/>
      <c r="E254" s="20"/>
      <c r="F254" s="20"/>
      <c r="G254" s="20"/>
    </row>
    <row r="255" spans="3:7" x14ac:dyDescent="0.25">
      <c r="C255" s="20"/>
      <c r="D255" s="20"/>
      <c r="E255" s="20"/>
      <c r="F255" s="20"/>
      <c r="G255" s="20"/>
    </row>
    <row r="256" spans="3:7" x14ac:dyDescent="0.25">
      <c r="C256" s="20"/>
      <c r="D256" s="20"/>
      <c r="E256" s="20"/>
      <c r="F256" s="20"/>
      <c r="G256" s="20"/>
    </row>
    <row r="257" spans="3:7" x14ac:dyDescent="0.25">
      <c r="C257" s="20"/>
      <c r="D257" s="20"/>
      <c r="E257" s="20"/>
      <c r="F257" s="20"/>
      <c r="G257" s="20"/>
    </row>
    <row r="258" spans="3:7" x14ac:dyDescent="0.25">
      <c r="C258" s="20"/>
      <c r="D258" s="20"/>
      <c r="E258" s="20"/>
      <c r="F258" s="20"/>
      <c r="G258" s="20"/>
    </row>
    <row r="259" spans="3:7" x14ac:dyDescent="0.25">
      <c r="C259" s="20"/>
      <c r="D259" s="20"/>
      <c r="E259" s="20"/>
      <c r="F259" s="20"/>
      <c r="G259" s="20"/>
    </row>
    <row r="260" spans="3:7" x14ac:dyDescent="0.25">
      <c r="C260" s="20"/>
      <c r="D260" s="20"/>
      <c r="E260" s="20"/>
      <c r="F260" s="20"/>
      <c r="G260" s="20"/>
    </row>
    <row r="261" spans="3:7" x14ac:dyDescent="0.25">
      <c r="C261" s="20"/>
      <c r="D261" s="20"/>
      <c r="E261" s="20"/>
      <c r="F261" s="20"/>
      <c r="G261" s="20"/>
    </row>
    <row r="262" spans="3:7" x14ac:dyDescent="0.25">
      <c r="C262" s="20"/>
      <c r="D262" s="20"/>
      <c r="E262" s="20"/>
      <c r="F262" s="20"/>
      <c r="G262" s="20"/>
    </row>
    <row r="263" spans="3:7" x14ac:dyDescent="0.25">
      <c r="C263" s="20"/>
      <c r="D263" s="20"/>
      <c r="E263" s="20"/>
      <c r="F263" s="20"/>
      <c r="G263" s="20"/>
    </row>
    <row r="264" spans="3:7" x14ac:dyDescent="0.25">
      <c r="C264" s="20"/>
      <c r="D264" s="20"/>
      <c r="E264" s="20"/>
      <c r="F264" s="20"/>
      <c r="G264" s="20"/>
    </row>
    <row r="265" spans="3:7" x14ac:dyDescent="0.25">
      <c r="C265" s="20"/>
      <c r="D265" s="20"/>
      <c r="E265" s="20"/>
      <c r="F265" s="20"/>
      <c r="G265" s="20"/>
    </row>
    <row r="266" spans="3:7" x14ac:dyDescent="0.25">
      <c r="C266" s="20"/>
      <c r="D266" s="20"/>
      <c r="E266" s="20"/>
      <c r="F266" s="20"/>
      <c r="G266" s="20"/>
    </row>
    <row r="267" spans="3:7" x14ac:dyDescent="0.25">
      <c r="C267" s="20"/>
      <c r="D267" s="20"/>
      <c r="E267" s="20"/>
      <c r="F267" s="20"/>
      <c r="G267" s="20"/>
    </row>
    <row r="268" spans="3:7" x14ac:dyDescent="0.25">
      <c r="C268" s="20"/>
      <c r="D268" s="20"/>
      <c r="E268" s="20"/>
      <c r="F268" s="20"/>
      <c r="G268" s="20"/>
    </row>
    <row r="269" spans="3:7" x14ac:dyDescent="0.25">
      <c r="C269" s="20"/>
      <c r="D269" s="20"/>
      <c r="E269" s="20"/>
      <c r="F269" s="20"/>
      <c r="G269" s="20"/>
    </row>
    <row r="270" spans="3:7" x14ac:dyDescent="0.25">
      <c r="C270" s="20"/>
      <c r="D270" s="20"/>
      <c r="E270" s="20"/>
      <c r="F270" s="20"/>
      <c r="G270" s="20"/>
    </row>
    <row r="271" spans="3:7" x14ac:dyDescent="0.25">
      <c r="C271" s="20"/>
      <c r="D271" s="20"/>
      <c r="E271" s="20"/>
      <c r="F271" s="20"/>
      <c r="G271" s="20"/>
    </row>
    <row r="272" spans="3:7" x14ac:dyDescent="0.25">
      <c r="C272" s="20"/>
      <c r="D272" s="20"/>
      <c r="E272" s="20"/>
      <c r="F272" s="20"/>
      <c r="G272" s="20"/>
    </row>
    <row r="273" spans="3:7" x14ac:dyDescent="0.25">
      <c r="C273" s="20"/>
      <c r="D273" s="20"/>
      <c r="E273" s="20"/>
      <c r="F273" s="20"/>
      <c r="G273" s="20"/>
    </row>
    <row r="274" spans="3:7" x14ac:dyDescent="0.25">
      <c r="C274" s="20"/>
      <c r="D274" s="20"/>
      <c r="E274" s="20"/>
      <c r="F274" s="20"/>
      <c r="G274" s="20"/>
    </row>
    <row r="275" spans="3:7" x14ac:dyDescent="0.25">
      <c r="C275" s="20"/>
      <c r="D275" s="20"/>
      <c r="E275" s="20"/>
      <c r="F275" s="20"/>
      <c r="G275" s="20"/>
    </row>
    <row r="276" spans="3:7" x14ac:dyDescent="0.25">
      <c r="C276" s="20"/>
      <c r="D276" s="20"/>
      <c r="E276" s="20"/>
      <c r="F276" s="20"/>
      <c r="G276" s="20"/>
    </row>
    <row r="277" spans="3:7" x14ac:dyDescent="0.25">
      <c r="C277" s="20"/>
      <c r="D277" s="20"/>
      <c r="E277" s="20"/>
      <c r="F277" s="20"/>
      <c r="G277" s="20"/>
    </row>
    <row r="278" spans="3:7" x14ac:dyDescent="0.25">
      <c r="C278" s="20"/>
      <c r="D278" s="20"/>
      <c r="E278" s="20"/>
      <c r="F278" s="20"/>
      <c r="G278" s="20"/>
    </row>
    <row r="279" spans="3:7" x14ac:dyDescent="0.25">
      <c r="C279" s="20"/>
      <c r="D279" s="20"/>
      <c r="E279" s="20"/>
      <c r="F279" s="20"/>
      <c r="G279" s="20"/>
    </row>
    <row r="280" spans="3:7" x14ac:dyDescent="0.25">
      <c r="C280" s="20"/>
      <c r="D280" s="20"/>
      <c r="E280" s="20"/>
      <c r="F280" s="20"/>
      <c r="G280" s="20"/>
    </row>
    <row r="281" spans="3:7" x14ac:dyDescent="0.25">
      <c r="C281" s="20"/>
      <c r="D281" s="20"/>
      <c r="E281" s="20"/>
      <c r="F281" s="20"/>
      <c r="G281" s="20"/>
    </row>
    <row r="282" spans="3:7" x14ac:dyDescent="0.25">
      <c r="C282" s="20"/>
      <c r="D282" s="20"/>
      <c r="E282" s="20"/>
      <c r="F282" s="20"/>
      <c r="G282" s="20"/>
    </row>
    <row r="283" spans="3:7" x14ac:dyDescent="0.25">
      <c r="C283" s="20"/>
      <c r="D283" s="20"/>
      <c r="E283" s="20"/>
      <c r="F283" s="20"/>
      <c r="G283" s="20"/>
    </row>
    <row r="284" spans="3:7" x14ac:dyDescent="0.25">
      <c r="C284" s="20"/>
      <c r="D284" s="20"/>
      <c r="E284" s="20"/>
      <c r="F284" s="20"/>
      <c r="G284" s="20"/>
    </row>
    <row r="285" spans="3:7" x14ac:dyDescent="0.25">
      <c r="C285" s="20"/>
      <c r="D285" s="20"/>
      <c r="E285" s="20"/>
      <c r="F285" s="20"/>
      <c r="G285" s="20"/>
    </row>
    <row r="286" spans="3:7" x14ac:dyDescent="0.25">
      <c r="C286" s="20"/>
      <c r="D286" s="20"/>
      <c r="E286" s="20"/>
      <c r="F286" s="20"/>
      <c r="G286" s="20"/>
    </row>
    <row r="287" spans="3:7" x14ac:dyDescent="0.25">
      <c r="C287" s="20"/>
      <c r="D287" s="20"/>
      <c r="E287" s="20"/>
      <c r="F287" s="20"/>
      <c r="G287" s="20"/>
    </row>
    <row r="288" spans="3:7" x14ac:dyDescent="0.25">
      <c r="C288" s="20"/>
      <c r="D288" s="20"/>
      <c r="E288" s="20"/>
      <c r="F288" s="20"/>
      <c r="G288" s="20"/>
    </row>
    <row r="289" spans="3:7" x14ac:dyDescent="0.25">
      <c r="C289" s="20"/>
      <c r="D289" s="20"/>
      <c r="E289" s="20"/>
      <c r="F289" s="20"/>
      <c r="G289" s="20"/>
    </row>
    <row r="290" spans="3:7" x14ac:dyDescent="0.25">
      <c r="C290" s="20"/>
      <c r="D290" s="20"/>
      <c r="E290" s="20"/>
      <c r="F290" s="20"/>
      <c r="G290" s="20"/>
    </row>
    <row r="291" spans="3:7" x14ac:dyDescent="0.25">
      <c r="C291" s="20"/>
      <c r="D291" s="20"/>
      <c r="E291" s="20"/>
      <c r="F291" s="20"/>
      <c r="G291" s="20"/>
    </row>
    <row r="292" spans="3:7" x14ac:dyDescent="0.25">
      <c r="C292" s="20"/>
      <c r="D292" s="20"/>
      <c r="E292" s="20"/>
      <c r="F292" s="20"/>
      <c r="G292" s="20"/>
    </row>
    <row r="293" spans="3:7" x14ac:dyDescent="0.25">
      <c r="C293" s="20"/>
      <c r="D293" s="20"/>
      <c r="E293" s="20"/>
      <c r="F293" s="20"/>
      <c r="G293" s="20"/>
    </row>
    <row r="294" spans="3:7" x14ac:dyDescent="0.25">
      <c r="C294" s="20"/>
      <c r="D294" s="20"/>
      <c r="E294" s="20"/>
      <c r="F294" s="20"/>
      <c r="G294" s="20"/>
    </row>
    <row r="295" spans="3:7" x14ac:dyDescent="0.25">
      <c r="C295" s="20"/>
      <c r="D295" s="20"/>
      <c r="E295" s="20"/>
      <c r="F295" s="20"/>
      <c r="G295" s="20"/>
    </row>
    <row r="296" spans="3:7" x14ac:dyDescent="0.25">
      <c r="C296" s="20"/>
      <c r="D296" s="20"/>
      <c r="E296" s="20"/>
      <c r="F296" s="20"/>
      <c r="G296" s="20"/>
    </row>
    <row r="297" spans="3:7" x14ac:dyDescent="0.25">
      <c r="C297" s="20"/>
      <c r="D297" s="20"/>
      <c r="E297" s="20"/>
      <c r="F297" s="20"/>
      <c r="G297" s="20"/>
    </row>
    <row r="298" spans="3:7" x14ac:dyDescent="0.25">
      <c r="C298" s="20"/>
      <c r="D298" s="20"/>
      <c r="E298" s="20"/>
      <c r="F298" s="20"/>
      <c r="G298" s="20"/>
    </row>
    <row r="299" spans="3:7" x14ac:dyDescent="0.25">
      <c r="C299" s="20"/>
      <c r="D299" s="20"/>
      <c r="E299" s="20"/>
      <c r="F299" s="20"/>
      <c r="G299" s="20"/>
    </row>
    <row r="300" spans="3:7" x14ac:dyDescent="0.25">
      <c r="C300" s="20"/>
      <c r="D300" s="20"/>
      <c r="E300" s="20"/>
      <c r="F300" s="20"/>
      <c r="G300" s="20"/>
    </row>
    <row r="301" spans="3:7" x14ac:dyDescent="0.25">
      <c r="C301" s="20"/>
      <c r="D301" s="20"/>
      <c r="E301" s="20"/>
      <c r="F301" s="20"/>
      <c r="G301" s="20"/>
    </row>
    <row r="302" spans="3:7" x14ac:dyDescent="0.25">
      <c r="C302" s="20"/>
      <c r="D302" s="20"/>
      <c r="E302" s="20"/>
      <c r="F302" s="20"/>
      <c r="G302" s="20"/>
    </row>
    <row r="303" spans="3:7" x14ac:dyDescent="0.25">
      <c r="C303" s="20"/>
      <c r="D303" s="20"/>
      <c r="E303" s="20"/>
      <c r="F303" s="20"/>
      <c r="G303" s="20"/>
    </row>
    <row r="304" spans="3:7" x14ac:dyDescent="0.25">
      <c r="C304" s="20"/>
      <c r="D304" s="20"/>
      <c r="E304" s="20"/>
      <c r="F304" s="20"/>
      <c r="G304" s="20"/>
    </row>
    <row r="305" spans="3:7" x14ac:dyDescent="0.25">
      <c r="C305" s="20"/>
      <c r="D305" s="20"/>
      <c r="E305" s="20"/>
      <c r="F305" s="20"/>
      <c r="G305" s="20"/>
    </row>
    <row r="306" spans="3:7" x14ac:dyDescent="0.25">
      <c r="C306" s="20"/>
      <c r="D306" s="20"/>
      <c r="E306" s="20"/>
      <c r="F306" s="20"/>
      <c r="G306" s="20"/>
    </row>
    <row r="307" spans="3:7" x14ac:dyDescent="0.25">
      <c r="C307" s="20"/>
      <c r="D307" s="20"/>
      <c r="E307" s="20"/>
      <c r="F307" s="20"/>
      <c r="G307" s="20"/>
    </row>
    <row r="308" spans="3:7" x14ac:dyDescent="0.25">
      <c r="C308" s="20"/>
      <c r="D308" s="20"/>
      <c r="E308" s="20"/>
      <c r="F308" s="20"/>
      <c r="G308" s="20"/>
    </row>
    <row r="309" spans="3:7" x14ac:dyDescent="0.25">
      <c r="C309" s="20"/>
      <c r="D309" s="20"/>
      <c r="E309" s="20"/>
      <c r="F309" s="20"/>
      <c r="G309" s="20"/>
    </row>
    <row r="310" spans="3:7" x14ac:dyDescent="0.25">
      <c r="C310" s="20"/>
      <c r="D310" s="20"/>
      <c r="E310" s="20"/>
      <c r="F310" s="20"/>
      <c r="G310" s="20"/>
    </row>
    <row r="311" spans="3:7" x14ac:dyDescent="0.25">
      <c r="C311" s="20"/>
      <c r="D311" s="20"/>
      <c r="E311" s="20"/>
      <c r="F311" s="20"/>
      <c r="G311" s="20"/>
    </row>
    <row r="312" spans="3:7" x14ac:dyDescent="0.25">
      <c r="C312" s="20"/>
      <c r="D312" s="20"/>
      <c r="E312" s="20"/>
      <c r="F312" s="20"/>
      <c r="G312" s="20"/>
    </row>
    <row r="313" spans="3:7" x14ac:dyDescent="0.25">
      <c r="C313" s="20"/>
      <c r="D313" s="20"/>
      <c r="E313" s="20"/>
      <c r="F313" s="20"/>
      <c r="G313" s="20"/>
    </row>
    <row r="314" spans="3:7" x14ac:dyDescent="0.25">
      <c r="C314" s="20"/>
      <c r="D314" s="20"/>
      <c r="E314" s="20"/>
      <c r="F314" s="20"/>
      <c r="G314" s="20"/>
    </row>
    <row r="315" spans="3:7" x14ac:dyDescent="0.25">
      <c r="C315" s="20"/>
      <c r="D315" s="20"/>
      <c r="E315" s="20"/>
      <c r="F315" s="20"/>
      <c r="G315" s="20"/>
    </row>
    <row r="316" spans="3:7" x14ac:dyDescent="0.25">
      <c r="C316" s="20"/>
      <c r="D316" s="20"/>
      <c r="E316" s="20"/>
      <c r="F316" s="20"/>
      <c r="G316" s="20"/>
    </row>
    <row r="317" spans="3:7" x14ac:dyDescent="0.25">
      <c r="C317" s="20"/>
      <c r="D317" s="20"/>
      <c r="E317" s="20"/>
      <c r="F317" s="20"/>
      <c r="G317" s="20"/>
    </row>
    <row r="318" spans="3:7" x14ac:dyDescent="0.25">
      <c r="C318" s="20"/>
      <c r="D318" s="20"/>
      <c r="E318" s="20"/>
      <c r="F318" s="20"/>
      <c r="G318" s="20"/>
    </row>
    <row r="319" spans="3:7" x14ac:dyDescent="0.25">
      <c r="C319" s="20"/>
      <c r="D319" s="20"/>
      <c r="E319" s="20"/>
      <c r="F319" s="20"/>
      <c r="G319" s="20"/>
    </row>
    <row r="320" spans="3:7" x14ac:dyDescent="0.25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M59"/>
  <sheetViews>
    <sheetView workbookViewId="0">
      <selection activeCell="E9" sqref="E9"/>
    </sheetView>
  </sheetViews>
  <sheetFormatPr defaultColWidth="8.6640625" defaultRowHeight="13.2" x14ac:dyDescent="0.25"/>
  <cols>
    <col min="1" max="1" width="8.6640625" style="14"/>
    <col min="2" max="2" width="25" style="14" customWidth="1"/>
    <col min="3" max="3" width="11.33203125" style="14" customWidth="1"/>
    <col min="4" max="7" width="10.88671875" style="14" customWidth="1"/>
    <col min="8" max="8" width="8.6640625" style="14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6384" width="8.6640625" style="14"/>
  </cols>
  <sheetData>
    <row r="1" spans="1:13" x14ac:dyDescent="0.25">
      <c r="A1" s="1" t="s">
        <v>82</v>
      </c>
    </row>
    <row r="2" spans="1:13" x14ac:dyDescent="0.25">
      <c r="A2" s="2" t="s">
        <v>71</v>
      </c>
    </row>
    <row r="3" spans="1:13" x14ac:dyDescent="0.25">
      <c r="A3" s="2"/>
    </row>
    <row r="4" spans="1:13" ht="13.8" thickBot="1" x14ac:dyDescent="0.3">
      <c r="A4" s="25" t="s">
        <v>77</v>
      </c>
    </row>
    <row r="5" spans="1:13" ht="13.8" thickBot="1" x14ac:dyDescent="0.3">
      <c r="A5" s="14" t="s">
        <v>78</v>
      </c>
      <c r="D5" s="26"/>
    </row>
    <row r="6" spans="1:13" ht="13.8" thickBot="1" x14ac:dyDescent="0.3">
      <c r="A6" s="14" t="s">
        <v>79</v>
      </c>
      <c r="D6" s="27">
        <f>+D5*(100%+D7)</f>
        <v>0</v>
      </c>
    </row>
    <row r="7" spans="1:13" x14ac:dyDescent="0.25">
      <c r="A7" s="14" t="s">
        <v>80</v>
      </c>
      <c r="D7" s="24">
        <f>+'Løntabel oktober 2018'!D7</f>
        <v>2.0299999999999999E-2</v>
      </c>
    </row>
    <row r="9" spans="1:13" x14ac:dyDescent="0.25">
      <c r="A9" s="14" t="s">
        <v>1</v>
      </c>
      <c r="D9" s="15">
        <v>5.5E-2</v>
      </c>
    </row>
    <row r="10" spans="1:13" x14ac:dyDescent="0.25">
      <c r="A10" s="14" t="s">
        <v>2</v>
      </c>
      <c r="D10" s="15">
        <v>0.11</v>
      </c>
    </row>
    <row r="13" spans="1:13" x14ac:dyDescent="0.25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5">
      <c r="A14" s="2"/>
      <c r="B14" s="2"/>
      <c r="C14" s="2"/>
      <c r="D14" s="2"/>
      <c r="E14" s="2"/>
      <c r="F14" s="2"/>
      <c r="G14" s="2"/>
    </row>
    <row r="15" spans="1:13" x14ac:dyDescent="0.25">
      <c r="A15" s="2"/>
      <c r="B15" s="1" t="s">
        <v>9</v>
      </c>
      <c r="C15" s="2"/>
      <c r="D15" s="2"/>
      <c r="E15" s="2"/>
      <c r="F15" s="2"/>
      <c r="G15" s="2"/>
    </row>
    <row r="16" spans="1:13" x14ac:dyDescent="0.25">
      <c r="A16" s="4">
        <v>19</v>
      </c>
      <c r="B16" s="5" t="s">
        <v>10</v>
      </c>
      <c r="C16" s="6">
        <f>+'Løntabel oktober 2018'!C15/160.33</f>
        <v>153.35340699925331</v>
      </c>
      <c r="D16" s="6">
        <f>+'Løntabel oktober 2018'!D15/160.33</f>
        <v>155.86475627393361</v>
      </c>
      <c r="E16" s="6">
        <f>+'Løntabel oktober 2018'!E15/160.33</f>
        <v>157.60349064495003</v>
      </c>
      <c r="F16" s="6">
        <f>+'Løntabel oktober 2018'!F15/160.33</f>
        <v>160.11491160675484</v>
      </c>
      <c r="G16" s="6">
        <f>+'Løntabel oktober 2018'!G15/160.33</f>
        <v>161.85371907301891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5">
      <c r="A17" s="2"/>
      <c r="B17" s="14" t="s">
        <v>16</v>
      </c>
      <c r="C17" s="16">
        <f>C16*$D$9</f>
        <v>8.4344373849589314</v>
      </c>
      <c r="D17" s="16">
        <f>D16*$D$9</f>
        <v>8.5725615950663485</v>
      </c>
      <c r="E17" s="16">
        <f>E16*$D$9</f>
        <v>8.6681919854722516</v>
      </c>
      <c r="F17" s="16">
        <f>F16*$D$9</f>
        <v>8.8063201383715164</v>
      </c>
      <c r="G17" s="16">
        <f>G16*$D$9</f>
        <v>8.9019545490160397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5">
      <c r="A18" s="2"/>
      <c r="B18" s="14" t="s">
        <v>22</v>
      </c>
      <c r="C18" s="16">
        <f>C16-C17</f>
        <v>144.91896961429438</v>
      </c>
      <c r="D18" s="16">
        <f>D16-D17</f>
        <v>147.29219467886725</v>
      </c>
      <c r="E18" s="16">
        <f>E16-E17</f>
        <v>148.93529865947778</v>
      </c>
      <c r="F18" s="16">
        <f>F16-F17</f>
        <v>151.30859146838333</v>
      </c>
      <c r="G18" s="16">
        <f>G16-G17</f>
        <v>152.95176452400287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5">
      <c r="A19" s="2"/>
      <c r="B19" s="14" t="s">
        <v>27</v>
      </c>
      <c r="C19" s="16">
        <f>C16*$D$10</f>
        <v>16.868874769917863</v>
      </c>
      <c r="D19" s="16">
        <f>D16*$D$10</f>
        <v>17.145123190132697</v>
      </c>
      <c r="E19" s="16">
        <f>E16*$D$10</f>
        <v>17.336383970944503</v>
      </c>
      <c r="F19" s="16">
        <f>F16*$D$10</f>
        <v>17.612640276743033</v>
      </c>
      <c r="G19" s="16">
        <f>G16*$D$10</f>
        <v>17.803909098032079</v>
      </c>
      <c r="I19" s="2"/>
      <c r="J19" s="8"/>
      <c r="K19" s="2"/>
    </row>
    <row r="20" spans="1:13" x14ac:dyDescent="0.25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5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5">
      <c r="A22" s="4">
        <v>24</v>
      </c>
      <c r="B22" s="5" t="s">
        <v>10</v>
      </c>
      <c r="C22" s="6">
        <f>+'Løntabel oktober 2018'!C21/160.33</f>
        <v>165.5153377774501</v>
      </c>
      <c r="D22" s="6">
        <f>+'Løntabel oktober 2018'!D21/160.33</f>
        <v>168.01122355023855</v>
      </c>
      <c r="E22" s="6">
        <f>+'Løntabel oktober 2018'!E21/160.33</f>
        <v>169.73946418427238</v>
      </c>
      <c r="F22" s="6">
        <f>+'Løntabel oktober 2018'!F21/160.33</f>
        <v>172.23534995706081</v>
      </c>
      <c r="G22" s="6">
        <f>+'Løntabel oktober 2018'!G21/160.33</f>
        <v>173.96292065992321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5">
      <c r="A23" s="2"/>
      <c r="B23" s="2" t="s">
        <v>16</v>
      </c>
      <c r="C23" s="16">
        <f>C22*$D$9</f>
        <v>9.1033435777597553</v>
      </c>
      <c r="D23" s="16">
        <f>D22*$D$9</f>
        <v>9.2406172952631209</v>
      </c>
      <c r="E23" s="16">
        <f>E22*$D$9</f>
        <v>9.3356705301349816</v>
      </c>
      <c r="F23" s="16">
        <f>F22*$D$9</f>
        <v>9.4729442476383436</v>
      </c>
      <c r="G23" s="16">
        <f>G22*$D$9</f>
        <v>9.5679606362957763</v>
      </c>
      <c r="I23" s="9" t="s">
        <v>42</v>
      </c>
      <c r="K23" s="2" t="s">
        <v>43</v>
      </c>
      <c r="L23" s="2" t="s">
        <v>44</v>
      </c>
    </row>
    <row r="24" spans="1:13" x14ac:dyDescent="0.25">
      <c r="A24" s="2"/>
      <c r="B24" s="2" t="s">
        <v>22</v>
      </c>
      <c r="C24" s="16">
        <f>C22-C23</f>
        <v>156.41199419969035</v>
      </c>
      <c r="D24" s="16">
        <f>D22-D23</f>
        <v>158.77060625497543</v>
      </c>
      <c r="E24" s="16">
        <f>E22-E23</f>
        <v>160.40379365413739</v>
      </c>
      <c r="F24" s="16">
        <f>F22-F23</f>
        <v>162.76240570942247</v>
      </c>
      <c r="G24" s="16">
        <f>G22-G23</f>
        <v>164.39496002362745</v>
      </c>
      <c r="I24" s="9"/>
      <c r="K24" s="2"/>
      <c r="L24" s="2"/>
    </row>
    <row r="25" spans="1:13" x14ac:dyDescent="0.25">
      <c r="A25" s="2"/>
      <c r="B25" s="2" t="s">
        <v>27</v>
      </c>
      <c r="C25" s="16">
        <f>C22*$D$10</f>
        <v>18.206687155519511</v>
      </c>
      <c r="D25" s="16">
        <f>D22*$D$10</f>
        <v>18.481234590526242</v>
      </c>
      <c r="E25" s="16">
        <f>E22*$D$10</f>
        <v>18.671341060269963</v>
      </c>
      <c r="F25" s="16">
        <f>F22*$D$10</f>
        <v>18.945888495276687</v>
      </c>
      <c r="G25" s="16">
        <f>G22*$D$10</f>
        <v>19.135921272591553</v>
      </c>
      <c r="I25" s="9" t="s">
        <v>45</v>
      </c>
      <c r="K25" s="14" t="s">
        <v>46</v>
      </c>
      <c r="L25" s="14" t="s">
        <v>47</v>
      </c>
    </row>
    <row r="26" spans="1:13" x14ac:dyDescent="0.25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5">
      <c r="A27" s="4">
        <v>25</v>
      </c>
      <c r="B27" s="5" t="s">
        <v>10</v>
      </c>
      <c r="C27" s="6">
        <f>+'Løntabel oktober 2018'!C26/160.33</f>
        <v>168.18304024230264</v>
      </c>
      <c r="D27" s="6">
        <f>+'Løntabel oktober 2018'!D26/160.33</f>
        <v>170.60080190213534</v>
      </c>
      <c r="E27" s="6">
        <f>+'Løntabel oktober 2018'!E26/160.33</f>
        <v>172.27444723631282</v>
      </c>
      <c r="F27" s="6">
        <f>+'Løntabel oktober 2018'!F26/160.33</f>
        <v>174.69347360757641</v>
      </c>
      <c r="G27" s="6">
        <f>+'Løntabel oktober 2018'!G26/160.33</f>
        <v>176.36705180464236</v>
      </c>
      <c r="I27" s="9" t="s">
        <v>51</v>
      </c>
      <c r="L27" s="17" t="s">
        <v>52</v>
      </c>
    </row>
    <row r="28" spans="1:13" x14ac:dyDescent="0.25">
      <c r="A28" s="2"/>
      <c r="B28" s="2" t="s">
        <v>16</v>
      </c>
      <c r="C28" s="16">
        <f>C27*$D$9</f>
        <v>9.2500672133266448</v>
      </c>
      <c r="D28" s="16">
        <f>D27*$D$9</f>
        <v>9.3830441046174435</v>
      </c>
      <c r="E28" s="16">
        <f>E27*$D$9</f>
        <v>9.4750945979972059</v>
      </c>
      <c r="F28" s="16">
        <f>F27*$D$9</f>
        <v>9.6081410484167034</v>
      </c>
      <c r="G28" s="16">
        <f>G27*$D$9</f>
        <v>9.7001878492553306</v>
      </c>
      <c r="I28" s="12" t="s">
        <v>53</v>
      </c>
      <c r="L28" s="17" t="s">
        <v>54</v>
      </c>
    </row>
    <row r="29" spans="1:13" x14ac:dyDescent="0.25">
      <c r="A29" s="2"/>
      <c r="B29" s="2" t="s">
        <v>22</v>
      </c>
      <c r="C29" s="16">
        <f>C27-C28</f>
        <v>158.93297302897599</v>
      </c>
      <c r="D29" s="16">
        <f>D27-D28</f>
        <v>161.21775779751789</v>
      </c>
      <c r="E29" s="16">
        <f>E27-E28</f>
        <v>162.79935263831561</v>
      </c>
      <c r="F29" s="16">
        <f>F27-F28</f>
        <v>165.0853325591597</v>
      </c>
      <c r="G29" s="16">
        <f>G27-G28</f>
        <v>166.66686395538702</v>
      </c>
      <c r="I29" s="12"/>
      <c r="L29" s="17"/>
    </row>
    <row r="30" spans="1:13" x14ac:dyDescent="0.25">
      <c r="A30" s="2"/>
      <c r="B30" s="2" t="s">
        <v>27</v>
      </c>
      <c r="C30" s="16">
        <f>C27*$D$10</f>
        <v>18.50013442665329</v>
      </c>
      <c r="D30" s="16">
        <f>D27*$D$10</f>
        <v>18.766088209234887</v>
      </c>
      <c r="E30" s="16">
        <f>E27*$D$10</f>
        <v>18.950189195994412</v>
      </c>
      <c r="F30" s="16">
        <f>F27*$D$10</f>
        <v>19.216282096833407</v>
      </c>
      <c r="G30" s="16">
        <f>G27*$D$10</f>
        <v>19.400375698510661</v>
      </c>
      <c r="I30" s="12" t="s">
        <v>55</v>
      </c>
      <c r="L30" s="13" t="s">
        <v>56</v>
      </c>
    </row>
    <row r="31" spans="1:13" x14ac:dyDescent="0.25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5">
      <c r="A32" s="4">
        <v>26</v>
      </c>
      <c r="B32" s="5" t="s">
        <v>10</v>
      </c>
      <c r="C32" s="6">
        <f>+'Løntabel oktober 2018'!C31/160.33</f>
        <v>170.91210077963888</v>
      </c>
      <c r="D32" s="6">
        <f>+'Løntabel oktober 2018'!D31/160.33</f>
        <v>173.24737070252726</v>
      </c>
      <c r="E32" s="6">
        <f>+'Løntabel oktober 2018'!E31/160.33</f>
        <v>174.86326292329986</v>
      </c>
      <c r="F32" s="6">
        <f>+'Løntabel oktober 2018'!F31/160.33</f>
        <v>177.19802749123036</v>
      </c>
      <c r="G32" s="6">
        <f>+'Løntabel oktober 2018'!G31/160.33</f>
        <v>178.81397792143053</v>
      </c>
      <c r="L32" s="17" t="s">
        <v>59</v>
      </c>
    </row>
    <row r="33" spans="1:12" x14ac:dyDescent="0.25">
      <c r="A33" s="2"/>
      <c r="B33" s="2" t="s">
        <v>16</v>
      </c>
      <c r="C33" s="16">
        <f>C32*$D$9</f>
        <v>9.4001655428801385</v>
      </c>
      <c r="D33" s="16">
        <f>D32*$D$9</f>
        <v>9.528605388638999</v>
      </c>
      <c r="E33" s="16">
        <f>E32*$D$9</f>
        <v>9.6174794607814924</v>
      </c>
      <c r="F33" s="16">
        <f>F32*$D$9</f>
        <v>9.7458915120176695</v>
      </c>
      <c r="G33" s="16">
        <f>G32*$D$9</f>
        <v>9.8347687856786798</v>
      </c>
      <c r="L33" s="17" t="s">
        <v>60</v>
      </c>
    </row>
    <row r="34" spans="1:12" x14ac:dyDescent="0.25">
      <c r="A34" s="2"/>
      <c r="B34" s="2" t="s">
        <v>22</v>
      </c>
      <c r="C34" s="16">
        <f>C32-C33</f>
        <v>161.51193523675875</v>
      </c>
      <c r="D34" s="16">
        <f>D32-D33</f>
        <v>163.71876531388827</v>
      </c>
      <c r="E34" s="16">
        <f>E32-E33</f>
        <v>165.24578346251838</v>
      </c>
      <c r="F34" s="16">
        <f>F32-F33</f>
        <v>167.4521359792127</v>
      </c>
      <c r="G34" s="16">
        <f>G32-G33</f>
        <v>168.97920913575186</v>
      </c>
      <c r="L34" s="17" t="s">
        <v>61</v>
      </c>
    </row>
    <row r="35" spans="1:12" x14ac:dyDescent="0.25">
      <c r="A35" s="2"/>
      <c r="B35" s="2" t="s">
        <v>27</v>
      </c>
      <c r="C35" s="16">
        <f>C32*$D$10</f>
        <v>18.800331085760277</v>
      </c>
      <c r="D35" s="16">
        <f>D32*$D$10</f>
        <v>19.057210777277998</v>
      </c>
      <c r="E35" s="16">
        <f>E32*$D$10</f>
        <v>19.234958921562985</v>
      </c>
      <c r="F35" s="16">
        <f>F32*$D$10</f>
        <v>19.491783024035339</v>
      </c>
      <c r="G35" s="16">
        <f>G32*$D$10</f>
        <v>19.66953757135736</v>
      </c>
      <c r="L35" s="17" t="s">
        <v>62</v>
      </c>
    </row>
    <row r="36" spans="1:12" x14ac:dyDescent="0.25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5">
      <c r="A37" s="4">
        <v>28</v>
      </c>
      <c r="B37" s="5" t="s">
        <v>10</v>
      </c>
      <c r="C37" s="6">
        <f>+'Løntabel oktober 2018'!C36/160.33</f>
        <v>176.55683211149787</v>
      </c>
      <c r="D37" s="6">
        <f>+'Løntabel oktober 2018'!D36/160.33</f>
        <v>178.70668935151926</v>
      </c>
      <c r="E37" s="6">
        <f>+'Løntabel oktober 2018'!E36/160.33</f>
        <v>180.19492200282971</v>
      </c>
      <c r="F37" s="6">
        <f>+'Løntabel oktober 2018'!F36/160.33</f>
        <v>182.34477924285108</v>
      </c>
      <c r="G37" s="6">
        <f>+'Løntabel oktober 2018'!G36/160.33</f>
        <v>183.83244832977587</v>
      </c>
      <c r="L37" s="14" t="s">
        <v>64</v>
      </c>
    </row>
    <row r="38" spans="1:12" x14ac:dyDescent="0.25">
      <c r="A38" s="2"/>
      <c r="B38" s="2" t="s">
        <v>16</v>
      </c>
      <c r="C38" s="16">
        <f>C37*$D$9</f>
        <v>9.7106257661323827</v>
      </c>
      <c r="D38" s="16">
        <f>D37*$D$9</f>
        <v>9.8288679143335589</v>
      </c>
      <c r="E38" s="16">
        <f>E37*$D$9</f>
        <v>9.9107207101556352</v>
      </c>
      <c r="F38" s="16">
        <f>F37*$D$9</f>
        <v>10.02896285835681</v>
      </c>
      <c r="G38" s="16">
        <f>G37*$D$9</f>
        <v>10.110784658137673</v>
      </c>
      <c r="L38" s="2" t="s">
        <v>65</v>
      </c>
    </row>
    <row r="39" spans="1:12" x14ac:dyDescent="0.25">
      <c r="A39" s="2"/>
      <c r="B39" s="2" t="s">
        <v>22</v>
      </c>
      <c r="C39" s="16">
        <f>C37-C38</f>
        <v>166.84620634536549</v>
      </c>
      <c r="D39" s="16">
        <f>D37-D38</f>
        <v>168.8778214371857</v>
      </c>
      <c r="E39" s="16">
        <f>E37-E38</f>
        <v>170.28420129267408</v>
      </c>
      <c r="F39" s="16">
        <f>F37-F38</f>
        <v>172.31581638449427</v>
      </c>
      <c r="G39" s="16">
        <f>G37-G38</f>
        <v>173.7216636716382</v>
      </c>
      <c r="L39" s="14" t="s">
        <v>66</v>
      </c>
    </row>
    <row r="40" spans="1:12" x14ac:dyDescent="0.25">
      <c r="A40" s="2"/>
      <c r="B40" s="2" t="s">
        <v>27</v>
      </c>
      <c r="C40" s="16">
        <f>C37*$D$10</f>
        <v>19.421251532264765</v>
      </c>
      <c r="D40" s="16">
        <f>D37*$D$10</f>
        <v>19.657735828667118</v>
      </c>
      <c r="E40" s="16">
        <f>E37*$D$10</f>
        <v>19.82144142031127</v>
      </c>
      <c r="F40" s="16">
        <f>F37*$D$10</f>
        <v>20.057925716713619</v>
      </c>
      <c r="G40" s="16">
        <f>G37*$D$10</f>
        <v>20.221569316275346</v>
      </c>
    </row>
    <row r="41" spans="1:12" x14ac:dyDescent="0.25">
      <c r="A41" s="4">
        <v>29</v>
      </c>
      <c r="B41" s="5" t="s">
        <v>10</v>
      </c>
      <c r="C41" s="6">
        <f>+'Løntabel oktober 2018'!C40/160.33</f>
        <v>179.47440493582206</v>
      </c>
      <c r="D41" s="6">
        <f>+'Løntabel oktober 2018'!D40/160.33</f>
        <v>181.5225388042401</v>
      </c>
      <c r="E41" s="6">
        <f>+'Løntabel oktober 2018'!E40/160.33</f>
        <v>182.94011457070411</v>
      </c>
      <c r="F41" s="6">
        <f>+'Løntabel oktober 2018'!F40/160.33</f>
        <v>184.98768487473657</v>
      </c>
      <c r="G41" s="6">
        <f>+'Løntabel oktober 2018'!G40/160.33</f>
        <v>186.40582420558627</v>
      </c>
    </row>
    <row r="42" spans="1:12" x14ac:dyDescent="0.25">
      <c r="A42" s="2"/>
      <c r="B42" s="2" t="s">
        <v>16</v>
      </c>
      <c r="C42" s="16">
        <f>C41*$D$9</f>
        <v>9.8710922714702143</v>
      </c>
      <c r="D42" s="16">
        <f>D41*$D$9</f>
        <v>9.9837396342332063</v>
      </c>
      <c r="E42" s="16">
        <f>E41*$D$9</f>
        <v>10.061706301388726</v>
      </c>
      <c r="F42" s="16">
        <f>F41*$D$9</f>
        <v>10.174322668110511</v>
      </c>
      <c r="G42" s="16">
        <f>G41*$D$9</f>
        <v>10.252320331307246</v>
      </c>
    </row>
    <row r="43" spans="1:12" x14ac:dyDescent="0.25">
      <c r="A43" s="2"/>
      <c r="B43" s="2" t="s">
        <v>22</v>
      </c>
      <c r="C43" s="16">
        <f>C41-C42</f>
        <v>169.60331266435185</v>
      </c>
      <c r="D43" s="16">
        <f>D41-D42</f>
        <v>171.53879917000688</v>
      </c>
      <c r="E43" s="16">
        <f>E41-E42</f>
        <v>172.87840826931537</v>
      </c>
      <c r="F43" s="16">
        <f>F41-F42</f>
        <v>174.81336220662607</v>
      </c>
      <c r="G43" s="16">
        <f>G41-G42</f>
        <v>176.15350387427901</v>
      </c>
    </row>
    <row r="44" spans="1:12" x14ac:dyDescent="0.25">
      <c r="A44" s="2"/>
      <c r="B44" s="2" t="s">
        <v>27</v>
      </c>
      <c r="C44" s="16">
        <f>C41*$D$10</f>
        <v>19.742184542940429</v>
      </c>
      <c r="D44" s="16">
        <f>D41*$D$10</f>
        <v>19.967479268466413</v>
      </c>
      <c r="E44" s="16">
        <f>E41*$D$10</f>
        <v>20.123412602777453</v>
      </c>
      <c r="F44" s="16">
        <f>F41*$D$10</f>
        <v>20.348645336221022</v>
      </c>
      <c r="G44" s="16">
        <f>G41*$D$10</f>
        <v>20.504640662614491</v>
      </c>
    </row>
    <row r="45" spans="1:12" x14ac:dyDescent="0.25">
      <c r="A45" s="4">
        <v>30</v>
      </c>
      <c r="B45" s="5" t="s">
        <v>10</v>
      </c>
      <c r="C45" s="6">
        <f>+'Løntabel oktober 2018'!C44/160.33</f>
        <v>182.45520534206977</v>
      </c>
      <c r="D45" s="6">
        <f>+'Løntabel oktober 2018'!D44/160.33</f>
        <v>184.39425157668498</v>
      </c>
      <c r="E45" s="6">
        <f>+'Løntabel oktober 2018'!E44/160.33</f>
        <v>185.73736639869972</v>
      </c>
      <c r="F45" s="6">
        <f>+'Løntabel oktober 2018'!F44/160.33</f>
        <v>187.67638011295324</v>
      </c>
      <c r="G45" s="6">
        <f>+'Løntabel oktober 2018'!G44/160.33</f>
        <v>189.01893137058238</v>
      </c>
    </row>
    <row r="46" spans="1:12" x14ac:dyDescent="0.25">
      <c r="A46" s="2"/>
      <c r="B46" s="2" t="s">
        <v>16</v>
      </c>
      <c r="C46" s="16">
        <f>C45*$D$9</f>
        <v>10.035036293813837</v>
      </c>
      <c r="D46" s="16">
        <f>D45*$D$9</f>
        <v>10.141683836717673</v>
      </c>
      <c r="E46" s="16">
        <f>E45*$D$9</f>
        <v>10.215555151928484</v>
      </c>
      <c r="F46" s="16">
        <f>F45*$D$9</f>
        <v>10.322200906212428</v>
      </c>
      <c r="G46" s="16">
        <f>G45*$D$9</f>
        <v>10.396041225382032</v>
      </c>
    </row>
    <row r="47" spans="1:12" x14ac:dyDescent="0.25">
      <c r="A47" s="2"/>
      <c r="B47" s="2" t="s">
        <v>22</v>
      </c>
      <c r="C47" s="16">
        <f>C45-C46</f>
        <v>172.42016904825593</v>
      </c>
      <c r="D47" s="16">
        <f>D45-D46</f>
        <v>174.2525677399673</v>
      </c>
      <c r="E47" s="16">
        <f>E45-E46</f>
        <v>175.52181124677122</v>
      </c>
      <c r="F47" s="16">
        <f>F45-F46</f>
        <v>177.35417920674081</v>
      </c>
      <c r="G47" s="16">
        <f>G45-G46</f>
        <v>178.62289014520036</v>
      </c>
    </row>
    <row r="48" spans="1:12" x14ac:dyDescent="0.25">
      <c r="A48" s="2"/>
      <c r="B48" s="2" t="s">
        <v>27</v>
      </c>
      <c r="C48" s="16">
        <f>C45*$D$10</f>
        <v>20.070072587627674</v>
      </c>
      <c r="D48" s="16">
        <f>D45*$D$10</f>
        <v>20.283367673435347</v>
      </c>
      <c r="E48" s="16">
        <f>E45*$D$10</f>
        <v>20.431110303856968</v>
      </c>
      <c r="F48" s="16">
        <f>F45*$D$10</f>
        <v>20.644401812424857</v>
      </c>
      <c r="G48" s="16">
        <f>G45*$D$10</f>
        <v>20.792082450764063</v>
      </c>
    </row>
    <row r="49" spans="1:7" x14ac:dyDescent="0.25">
      <c r="A49" s="2"/>
      <c r="B49" s="2"/>
      <c r="C49" s="16"/>
      <c r="D49" s="16"/>
      <c r="E49" s="16"/>
      <c r="F49" s="16"/>
      <c r="G49" s="16"/>
    </row>
    <row r="50" spans="1:7" x14ac:dyDescent="0.25">
      <c r="A50" s="4">
        <v>31</v>
      </c>
      <c r="B50" s="5" t="s">
        <v>10</v>
      </c>
      <c r="C50" s="6">
        <f>+'Løntabel oktober 2018'!C49/160.33</f>
        <v>185.5035576242181</v>
      </c>
      <c r="D50" s="6">
        <f>+'Løntabel oktober 2018'!D49/160.33</f>
        <v>187.32788598599916</v>
      </c>
      <c r="E50" s="6">
        <f>+'Løntabel oktober 2018'!E49/160.33</f>
        <v>188.59041110087111</v>
      </c>
      <c r="F50" s="6">
        <f>+'Løntabel oktober 2018'!F49/160.33</f>
        <v>190.41473946265216</v>
      </c>
      <c r="G50" s="6">
        <f>+'Løntabel oktober 2018'!G49/160.33</f>
        <v>191.67726457752408</v>
      </c>
    </row>
    <row r="51" spans="1:7" x14ac:dyDescent="0.25">
      <c r="A51" s="2"/>
      <c r="B51" s="2" t="s">
        <v>16</v>
      </c>
      <c r="C51" s="16">
        <f>C50*$D$9</f>
        <v>10.202695669331996</v>
      </c>
      <c r="D51" s="16">
        <f>D50*$D$9</f>
        <v>10.303033729229954</v>
      </c>
      <c r="E51" s="16">
        <f>E50*$D$9</f>
        <v>10.372472610547911</v>
      </c>
      <c r="F51" s="16">
        <f>F50*$D$9</f>
        <v>10.472810670445869</v>
      </c>
      <c r="G51" s="16">
        <f>G50*$D$9</f>
        <v>10.542249551763824</v>
      </c>
    </row>
    <row r="52" spans="1:7" x14ac:dyDescent="0.25">
      <c r="A52" s="2"/>
      <c r="B52" s="2" t="s">
        <v>22</v>
      </c>
      <c r="C52" s="16">
        <f>C50-C51</f>
        <v>175.3008619548861</v>
      </c>
      <c r="D52" s="16">
        <f>D50-D51</f>
        <v>177.02485225676921</v>
      </c>
      <c r="E52" s="16">
        <f>E50-E51</f>
        <v>178.21793849032321</v>
      </c>
      <c r="F52" s="16">
        <f>F50-F51</f>
        <v>179.94192879220628</v>
      </c>
      <c r="G52" s="16">
        <f>G50-G51</f>
        <v>181.13501502576025</v>
      </c>
    </row>
    <row r="53" spans="1:7" x14ac:dyDescent="0.25">
      <c r="A53" s="2"/>
      <c r="B53" s="2" t="s">
        <v>27</v>
      </c>
      <c r="C53" s="16">
        <f>C50*$D$10</f>
        <v>20.405391338663993</v>
      </c>
      <c r="D53" s="16">
        <f>D50*$D$10</f>
        <v>20.606067458459908</v>
      </c>
      <c r="E53" s="16">
        <f>E50*$D$10</f>
        <v>20.744945221095822</v>
      </c>
      <c r="F53" s="16">
        <f>F50*$D$10</f>
        <v>20.945621340891737</v>
      </c>
      <c r="G53" s="16">
        <f>G50*$D$10</f>
        <v>21.084499103527648</v>
      </c>
    </row>
    <row r="54" spans="1:7" x14ac:dyDescent="0.25">
      <c r="A54" s="2"/>
      <c r="B54" s="1"/>
      <c r="C54" s="2"/>
      <c r="D54" s="2"/>
      <c r="E54" s="2"/>
      <c r="F54" s="2"/>
      <c r="G54" s="2"/>
    </row>
    <row r="55" spans="1:7" x14ac:dyDescent="0.25">
      <c r="A55" s="2"/>
      <c r="B55" s="1" t="s">
        <v>67</v>
      </c>
      <c r="C55" s="2"/>
      <c r="D55" s="2"/>
      <c r="E55" s="2"/>
      <c r="F55" s="2"/>
      <c r="G55" s="2"/>
    </row>
    <row r="56" spans="1:7" x14ac:dyDescent="0.25">
      <c r="A56" s="4">
        <v>39</v>
      </c>
      <c r="B56" s="5" t="s">
        <v>10</v>
      </c>
      <c r="C56" s="6">
        <f>+'Løntabel oktober 2018'!C55/160.33</f>
        <v>212.66073912928658</v>
      </c>
      <c r="D56" s="6">
        <f>+'Løntabel oktober 2018'!D55/160.33</f>
        <v>213.28453445861322</v>
      </c>
      <c r="E56" s="6">
        <f>+'Løntabel oktober 2018'!E55/160.33</f>
        <v>213.71610615128677</v>
      </c>
      <c r="F56" s="6">
        <f>+'Løntabel oktober 2018'!F55/160.33</f>
        <v>214.33994966177198</v>
      </c>
      <c r="G56" s="6">
        <f>+'Løntabel oktober 2018'!G55/160.33</f>
        <v>214.77220354553796</v>
      </c>
    </row>
    <row r="57" spans="1:7" x14ac:dyDescent="0.25">
      <c r="A57" s="2"/>
      <c r="B57" s="2" t="s">
        <v>16</v>
      </c>
      <c r="C57" s="16">
        <f>C56*$D$9</f>
        <v>11.696340652110763</v>
      </c>
      <c r="D57" s="16">
        <f>D56*$D$9</f>
        <v>11.730649395223727</v>
      </c>
      <c r="E57" s="16">
        <f>E56*$D$9</f>
        <v>11.754385838320772</v>
      </c>
      <c r="F57" s="16">
        <f>F56*$D$9</f>
        <v>11.788697231397459</v>
      </c>
      <c r="G57" s="16">
        <f>G56*$D$9</f>
        <v>11.812471195004589</v>
      </c>
    </row>
    <row r="58" spans="1:7" x14ac:dyDescent="0.25">
      <c r="A58" s="2"/>
      <c r="B58" s="2" t="s">
        <v>22</v>
      </c>
      <c r="C58" s="16">
        <f>C56-C57</f>
        <v>200.96439847717582</v>
      </c>
      <c r="D58" s="16">
        <f>D56-D57</f>
        <v>201.55388506338949</v>
      </c>
      <c r="E58" s="16">
        <f>E56-E57</f>
        <v>201.96172031296601</v>
      </c>
      <c r="F58" s="16">
        <f>F56-F57</f>
        <v>202.55125243037452</v>
      </c>
      <c r="G58" s="16">
        <f>G56-G57</f>
        <v>202.95973235053339</v>
      </c>
    </row>
    <row r="59" spans="1:7" x14ac:dyDescent="0.25">
      <c r="A59" s="2"/>
      <c r="B59" s="2" t="s">
        <v>27</v>
      </c>
      <c r="C59" s="16">
        <f>C56*$D$10</f>
        <v>23.392681304221526</v>
      </c>
      <c r="D59" s="16">
        <f>D56*$D$10</f>
        <v>23.461298790447454</v>
      </c>
      <c r="E59" s="16">
        <f>E56*$D$10</f>
        <v>23.508771676641544</v>
      </c>
      <c r="F59" s="16">
        <f>F56*$D$10</f>
        <v>23.577394462794917</v>
      </c>
      <c r="G59" s="16">
        <f>G56*$D$10</f>
        <v>23.624942390009178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workbookViewId="0">
      <selection activeCell="A63" sqref="A63"/>
    </sheetView>
  </sheetViews>
  <sheetFormatPr defaultColWidth="8.6640625" defaultRowHeight="13.2" x14ac:dyDescent="0.25"/>
  <cols>
    <col min="1" max="1" width="8.6640625" style="14"/>
    <col min="2" max="2" width="16.109375" style="14" bestFit="1" customWidth="1"/>
    <col min="3" max="3" width="12.44140625" style="14" customWidth="1"/>
    <col min="4" max="4" width="11.6640625" style="14" bestFit="1" customWidth="1"/>
    <col min="5" max="7" width="10.88671875" style="14" bestFit="1" customWidth="1"/>
    <col min="8" max="8" width="10" style="14" bestFit="1" customWidth="1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4" width="16.109375" style="14" bestFit="1" customWidth="1"/>
    <col min="15" max="15" width="10.33203125" style="14" bestFit="1" customWidth="1"/>
    <col min="16" max="16384" width="8.6640625" style="14"/>
  </cols>
  <sheetData>
    <row r="1" spans="1:15" x14ac:dyDescent="0.25">
      <c r="A1" s="1" t="s">
        <v>0</v>
      </c>
    </row>
    <row r="2" spans="1:15" x14ac:dyDescent="0.25">
      <c r="A2" s="2" t="s">
        <v>72</v>
      </c>
    </row>
    <row r="3" spans="1:15" x14ac:dyDescent="0.25">
      <c r="F3" s="2"/>
    </row>
    <row r="4" spans="1:15" ht="13.8" thickBot="1" x14ac:dyDescent="0.3">
      <c r="A4" s="25" t="s">
        <v>77</v>
      </c>
      <c r="F4" s="2"/>
    </row>
    <row r="5" spans="1:15" ht="13.8" thickBot="1" x14ac:dyDescent="0.3">
      <c r="A5" s="14" t="s">
        <v>78</v>
      </c>
      <c r="D5" s="26"/>
      <c r="F5" s="2"/>
    </row>
    <row r="6" spans="1:15" ht="13.8" thickBot="1" x14ac:dyDescent="0.3">
      <c r="A6" s="14" t="s">
        <v>79</v>
      </c>
      <c r="D6" s="27">
        <f>+D5*(100%+D7)</f>
        <v>0</v>
      </c>
      <c r="F6" s="2"/>
    </row>
    <row r="7" spans="1:15" x14ac:dyDescent="0.25">
      <c r="A7" s="14" t="s">
        <v>80</v>
      </c>
      <c r="D7" s="23">
        <f>+C15/'Løntabel oktober 2018'!C15-1</f>
        <v>3.2343428403410757E-2</v>
      </c>
      <c r="F7" s="2"/>
    </row>
    <row r="8" spans="1:15" x14ac:dyDescent="0.25">
      <c r="F8" s="2"/>
    </row>
    <row r="9" spans="1:15" x14ac:dyDescent="0.25">
      <c r="A9" s="14" t="s">
        <v>1</v>
      </c>
      <c r="D9" s="15">
        <v>5.5E-2</v>
      </c>
      <c r="I9" s="16"/>
    </row>
    <row r="10" spans="1:15" x14ac:dyDescent="0.25">
      <c r="A10" s="14" t="s">
        <v>2</v>
      </c>
      <c r="D10" s="15">
        <v>0.11</v>
      </c>
    </row>
    <row r="12" spans="1:15" x14ac:dyDescent="0.25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x14ac:dyDescent="0.25">
      <c r="A14" s="2"/>
      <c r="B14" s="1" t="s">
        <v>9</v>
      </c>
      <c r="D14" s="19"/>
      <c r="E14" s="19"/>
      <c r="F14" s="19"/>
      <c r="G14" s="19"/>
    </row>
    <row r="15" spans="1:15" x14ac:dyDescent="0.25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4" t="s">
        <v>16</v>
      </c>
      <c r="C16" s="16">
        <f>C15*$D$9</f>
        <v>1396.0311489449766</v>
      </c>
      <c r="D16" s="16">
        <f t="shared" ref="D16:G16" si="0">D15*$D$9</f>
        <v>1418.8928634770255</v>
      </c>
      <c r="E16" s="16">
        <f t="shared" si="0"/>
        <v>1434.7211870152955</v>
      </c>
      <c r="F16" s="16">
        <f t="shared" si="0"/>
        <v>1457.5835541409895</v>
      </c>
      <c r="G16" s="16">
        <f t="shared" si="0"/>
        <v>1473.4125430915544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5">
      <c r="A17" s="2"/>
      <c r="B17" s="14" t="s">
        <v>22</v>
      </c>
      <c r="C17" s="16">
        <f>C15-C16</f>
        <v>23986.353377327323</v>
      </c>
      <c r="D17" s="16">
        <f>D15-D16</f>
        <v>24379.159199741618</v>
      </c>
      <c r="E17" s="16">
        <f>E15-E16</f>
        <v>24651.118576899167</v>
      </c>
      <c r="F17" s="16">
        <f>F15-F16</f>
        <v>25043.935612058816</v>
      </c>
      <c r="G17" s="16">
        <f>G15-G16</f>
        <v>25315.906422209435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5">
      <c r="A18" s="2"/>
      <c r="B18" s="14" t="s">
        <v>27</v>
      </c>
      <c r="C18" s="16">
        <f>C15*$D$10</f>
        <v>2792.0622978899532</v>
      </c>
      <c r="D18" s="16">
        <f>D15*$D$10</f>
        <v>2837.7857269540509</v>
      </c>
      <c r="E18" s="16">
        <f>E15*$D$10</f>
        <v>2869.4423740305911</v>
      </c>
      <c r="F18" s="16">
        <f>F15*$D$10</f>
        <v>2915.1671082819789</v>
      </c>
      <c r="G18" s="16">
        <f>G15*$D$10</f>
        <v>2946.8250861831089</v>
      </c>
      <c r="I18" s="2"/>
      <c r="J18" s="8"/>
      <c r="K18" s="2"/>
      <c r="O18" s="9"/>
    </row>
    <row r="19" spans="1:15" x14ac:dyDescent="0.25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5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5">
      <c r="A22" s="2"/>
      <c r="B22" s="2" t="s">
        <v>16</v>
      </c>
      <c r="C22" s="16">
        <f>C21*$D$9</f>
        <v>1506.745573423058</v>
      </c>
      <c r="D22" s="16">
        <f t="shared" ref="D22:G22" si="1">D21*$D$9</f>
        <v>1529.4665181428463</v>
      </c>
      <c r="E22" s="16">
        <f t="shared" si="1"/>
        <v>1545.1993134239804</v>
      </c>
      <c r="F22" s="16">
        <f t="shared" si="1"/>
        <v>1567.9202581437687</v>
      </c>
      <c r="G22" s="16">
        <f t="shared" si="1"/>
        <v>1583.6469548008076</v>
      </c>
      <c r="I22" s="9" t="s">
        <v>42</v>
      </c>
      <c r="K22" s="2" t="s">
        <v>43</v>
      </c>
      <c r="L22" s="2" t="s">
        <v>44</v>
      </c>
      <c r="O22" s="9"/>
    </row>
    <row r="23" spans="1:15" x14ac:dyDescent="0.25">
      <c r="A23" s="2"/>
      <c r="B23" s="2" t="s">
        <v>22</v>
      </c>
      <c r="C23" s="16">
        <f>C21-C22</f>
        <v>25888.62848881436</v>
      </c>
      <c r="D23" s="16">
        <f>D21-D22</f>
        <v>26279.015629908907</v>
      </c>
      <c r="E23" s="16">
        <f>E21-E22</f>
        <v>26549.333657921114</v>
      </c>
      <c r="F23" s="16">
        <f>F21-F22</f>
        <v>26939.720799015664</v>
      </c>
      <c r="G23" s="16">
        <f>G21-G22</f>
        <v>27209.934041577515</v>
      </c>
      <c r="I23" s="9"/>
      <c r="K23" s="2"/>
      <c r="L23" s="2"/>
      <c r="O23" s="9"/>
    </row>
    <row r="24" spans="1:15" x14ac:dyDescent="0.25">
      <c r="A24" s="2"/>
      <c r="B24" s="2" t="s">
        <v>27</v>
      </c>
      <c r="C24" s="16">
        <f>C21*$D$10</f>
        <v>3013.491146846116</v>
      </c>
      <c r="D24" s="16">
        <f>D21*$D$10</f>
        <v>3058.9330362856927</v>
      </c>
      <c r="E24" s="16">
        <f>E21*$D$10</f>
        <v>3090.3986268479607</v>
      </c>
      <c r="F24" s="16">
        <f>F21*$D$10</f>
        <v>3135.8405162875374</v>
      </c>
      <c r="G24" s="16">
        <f>G21*$D$10</f>
        <v>3167.2939096016153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5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9" t="s">
        <v>51</v>
      </c>
      <c r="L26" s="17" t="s">
        <v>52</v>
      </c>
      <c r="O26" s="12"/>
    </row>
    <row r="27" spans="1:15" x14ac:dyDescent="0.25">
      <c r="A27" s="2"/>
      <c r="B27" s="2" t="s">
        <v>16</v>
      </c>
      <c r="C27" s="16">
        <f>C26*$D$9</f>
        <v>1531.0306272078074</v>
      </c>
      <c r="D27" s="16">
        <f t="shared" ref="D27:G27" si="2">D26*$D$9</f>
        <v>1553.0403800649301</v>
      </c>
      <c r="E27" s="16">
        <f t="shared" si="2"/>
        <v>1568.2761747206666</v>
      </c>
      <c r="F27" s="16">
        <f t="shared" si="2"/>
        <v>1590.2974407002334</v>
      </c>
      <c r="G27" s="16">
        <f t="shared" si="2"/>
        <v>1605.5326241827279</v>
      </c>
      <c r="I27" s="12" t="s">
        <v>53</v>
      </c>
      <c r="L27" s="17" t="s">
        <v>54</v>
      </c>
      <c r="O27" s="12"/>
    </row>
    <row r="28" spans="1:15" x14ac:dyDescent="0.25">
      <c r="A28" s="2"/>
      <c r="B28" s="2" t="s">
        <v>22</v>
      </c>
      <c r="C28" s="16">
        <f>C26-C27</f>
        <v>26305.889867479596</v>
      </c>
      <c r="D28" s="16">
        <f>D26-D27</f>
        <v>26684.057439297438</v>
      </c>
      <c r="E28" s="16">
        <f>E26-E27</f>
        <v>26945.836092927817</v>
      </c>
      <c r="F28" s="16">
        <f>F26-F27</f>
        <v>27324.201481122192</v>
      </c>
      <c r="G28" s="16">
        <f>G26-G27</f>
        <v>27585.96963368505</v>
      </c>
      <c r="I28" s="12"/>
      <c r="L28" s="17"/>
      <c r="O28" s="8"/>
    </row>
    <row r="29" spans="1:15" x14ac:dyDescent="0.25">
      <c r="A29" s="2"/>
      <c r="B29" s="2" t="s">
        <v>27</v>
      </c>
      <c r="C29" s="16">
        <f>C26*$D$10</f>
        <v>3062.0612544156147</v>
      </c>
      <c r="D29" s="16">
        <f>D26*$D$10</f>
        <v>3106.0807601298602</v>
      </c>
      <c r="E29" s="16">
        <f>E26*$D$10</f>
        <v>3136.5523494413333</v>
      </c>
      <c r="F29" s="16">
        <f>F26*$D$10</f>
        <v>3180.5948814004669</v>
      </c>
      <c r="G29" s="16">
        <f>G26*$D$10</f>
        <v>3211.0652483654558</v>
      </c>
      <c r="I29" s="12" t="s">
        <v>55</v>
      </c>
      <c r="L29" s="13" t="s">
        <v>56</v>
      </c>
      <c r="O29" s="8"/>
    </row>
    <row r="30" spans="1:15" x14ac:dyDescent="0.25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7" t="s">
        <v>59</v>
      </c>
      <c r="O31" s="8"/>
    </row>
    <row r="32" spans="1:15" x14ac:dyDescent="0.25">
      <c r="A32" s="2"/>
      <c r="B32" s="2" t="s">
        <v>16</v>
      </c>
      <c r="C32" s="16">
        <f>C31*$D$9</f>
        <v>1555.8742455663905</v>
      </c>
      <c r="D32" s="16">
        <f t="shared" ref="D32:G32" si="3">D31*$D$9</f>
        <v>1577.1330465108153</v>
      </c>
      <c r="E32" s="16">
        <f t="shared" si="3"/>
        <v>1591.8430938301251</v>
      </c>
      <c r="F32" s="16">
        <f t="shared" si="3"/>
        <v>1613.0972943468439</v>
      </c>
      <c r="G32" s="16">
        <f t="shared" si="3"/>
        <v>1627.8078715674817</v>
      </c>
      <c r="L32" s="17" t="s">
        <v>60</v>
      </c>
      <c r="O32" s="8"/>
    </row>
    <row r="33" spans="1:15" x14ac:dyDescent="0.25">
      <c r="A33" s="2"/>
      <c r="B33" s="2" t="s">
        <v>22</v>
      </c>
      <c r="C33" s="16">
        <f>C31-C32</f>
        <v>26732.748401095254</v>
      </c>
      <c r="D33" s="16">
        <f>D31-D32</f>
        <v>27098.013253685829</v>
      </c>
      <c r="E33" s="16">
        <f>E31-E32</f>
        <v>27350.758612172151</v>
      </c>
      <c r="F33" s="16">
        <f>F31-F32</f>
        <v>27715.944421050317</v>
      </c>
      <c r="G33" s="16">
        <f>G31-G32</f>
        <v>27968.698884204914</v>
      </c>
      <c r="L33" s="17" t="s">
        <v>61</v>
      </c>
    </row>
    <row r="34" spans="1:15" x14ac:dyDescent="0.25">
      <c r="A34" s="2"/>
      <c r="B34" s="2" t="s">
        <v>27</v>
      </c>
      <c r="C34" s="16">
        <f>C31*$D$10</f>
        <v>3111.7484911327811</v>
      </c>
      <c r="D34" s="16">
        <f>D31*$D$10</f>
        <v>3154.2660930216307</v>
      </c>
      <c r="E34" s="16">
        <f>E31*$D$10</f>
        <v>3183.6861876602502</v>
      </c>
      <c r="F34" s="16">
        <f>F31*$D$10</f>
        <v>3226.1945886936878</v>
      </c>
      <c r="G34" s="16">
        <f>G31*$D$10</f>
        <v>3255.6157431349634</v>
      </c>
      <c r="L34" s="17" t="s">
        <v>62</v>
      </c>
      <c r="O34" s="2"/>
    </row>
    <row r="35" spans="1:15" x14ac:dyDescent="0.25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4" t="s">
        <v>64</v>
      </c>
    </row>
    <row r="37" spans="1:15" x14ac:dyDescent="0.25">
      <c r="A37" s="2"/>
      <c r="B37" s="2" t="s">
        <v>16</v>
      </c>
      <c r="C37" s="16">
        <f>C36*$D$9</f>
        <v>1607.2602624857223</v>
      </c>
      <c r="D37" s="16">
        <f t="shared" ref="D37:G37" si="4">D36*$D$9</f>
        <v>1626.8311851771846</v>
      </c>
      <c r="E37" s="16">
        <f t="shared" si="4"/>
        <v>1640.3791015799579</v>
      </c>
      <c r="F37" s="16">
        <f t="shared" si="4"/>
        <v>1659.95002427142</v>
      </c>
      <c r="G37" s="16">
        <f t="shared" si="4"/>
        <v>1673.4928103451564</v>
      </c>
      <c r="L37" s="2" t="s">
        <v>65</v>
      </c>
      <c r="O37" s="2"/>
    </row>
    <row r="38" spans="1:15" x14ac:dyDescent="0.25">
      <c r="A38" s="2"/>
      <c r="B38" s="2" t="s">
        <v>22</v>
      </c>
      <c r="C38" s="16">
        <f>C36-C37</f>
        <v>27615.653600891048</v>
      </c>
      <c r="D38" s="16">
        <f>D36-D37</f>
        <v>27951.917636226171</v>
      </c>
      <c r="E38" s="16">
        <f>E36-E37</f>
        <v>28184.695472601095</v>
      </c>
      <c r="F38" s="16">
        <f>F36-F37</f>
        <v>28520.959507936215</v>
      </c>
      <c r="G38" s="16">
        <f>G36-G37</f>
        <v>28753.649195930415</v>
      </c>
      <c r="L38" s="14" t="s">
        <v>66</v>
      </c>
      <c r="O38" s="2"/>
    </row>
    <row r="39" spans="1:15" x14ac:dyDescent="0.25">
      <c r="A39" s="2"/>
      <c r="B39" s="2" t="s">
        <v>27</v>
      </c>
      <c r="C39" s="16">
        <f>C36*$D$10</f>
        <v>3214.5205249714445</v>
      </c>
      <c r="D39" s="16">
        <f>D36*$D$10</f>
        <v>3253.6623703543692</v>
      </c>
      <c r="E39" s="16">
        <f>E36*$D$10</f>
        <v>3280.7582031599159</v>
      </c>
      <c r="F39" s="16">
        <f>F36*$D$10</f>
        <v>3319.9000485428401</v>
      </c>
      <c r="G39" s="16">
        <f>G36*$D$10</f>
        <v>3346.9856206903128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5">
      <c r="A41" s="2"/>
      <c r="B41" s="2" t="s">
        <v>16</v>
      </c>
      <c r="C41" s="16">
        <f>C40*$D$9</f>
        <v>1633.8199759069689</v>
      </c>
      <c r="D41" s="16">
        <f t="shared" ref="D41:G41" si="5">D40*$D$9</f>
        <v>1652.4648742073675</v>
      </c>
      <c r="E41" s="16">
        <f t="shared" si="5"/>
        <v>1665.3695756072063</v>
      </c>
      <c r="F41" s="16">
        <f t="shared" si="5"/>
        <v>1684.0093435785693</v>
      </c>
      <c r="G41" s="16">
        <f t="shared" si="5"/>
        <v>1696.9191753074451</v>
      </c>
    </row>
    <row r="42" spans="1:15" x14ac:dyDescent="0.25">
      <c r="A42" s="2"/>
      <c r="B42" s="2" t="s">
        <v>22</v>
      </c>
      <c r="C42" s="16">
        <f>C40-C41</f>
        <v>28071.997767856101</v>
      </c>
      <c r="D42" s="16">
        <f>D40-D41</f>
        <v>28392.351020472044</v>
      </c>
      <c r="E42" s="16">
        <f>E40-E41</f>
        <v>28614.077253614731</v>
      </c>
      <c r="F42" s="16">
        <f>F40-F41</f>
        <v>28934.342357849964</v>
      </c>
      <c r="G42" s="16">
        <f>G40-G41</f>
        <v>29156.156739373375</v>
      </c>
    </row>
    <row r="43" spans="1:15" x14ac:dyDescent="0.25">
      <c r="A43" s="2"/>
      <c r="B43" s="2" t="s">
        <v>27</v>
      </c>
      <c r="C43" s="16">
        <f>C40*$D$10</f>
        <v>3267.6399518139378</v>
      </c>
      <c r="D43" s="16">
        <f>D40*$D$10</f>
        <v>3304.9297484147351</v>
      </c>
      <c r="E43" s="16">
        <f>E40*$D$10</f>
        <v>3330.7391512144127</v>
      </c>
      <c r="F43" s="16">
        <f>F40*$D$10</f>
        <v>3368.0186871571386</v>
      </c>
      <c r="G43" s="16">
        <f>G40*$D$10</f>
        <v>3393.8383506148903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5">
      <c r="A45" s="2"/>
      <c r="B45" s="2" t="s">
        <v>16</v>
      </c>
      <c r="C45" s="16">
        <f>C44*$D$9</f>
        <v>1660.9552727180132</v>
      </c>
      <c r="D45" s="16">
        <f t="shared" ref="D45:G45" si="6">D44*$D$9</f>
        <v>1678.6071071032802</v>
      </c>
      <c r="E45" s="16">
        <f t="shared" si="6"/>
        <v>1690.8339637791898</v>
      </c>
      <c r="F45" s="16">
        <f t="shared" si="6"/>
        <v>1708.4855021199232</v>
      </c>
      <c r="G45" s="16">
        <f t="shared" si="6"/>
        <v>1720.7072284667966</v>
      </c>
    </row>
    <row r="46" spans="1:15" x14ac:dyDescent="0.25">
      <c r="A46" s="2"/>
      <c r="B46" s="2" t="s">
        <v>22</v>
      </c>
      <c r="C46" s="16">
        <f>C44-C45</f>
        <v>28538.231503973137</v>
      </c>
      <c r="D46" s="16">
        <f>D44-D45</f>
        <v>28841.522112956358</v>
      </c>
      <c r="E46" s="16">
        <f>E44-E45</f>
        <v>29051.601741296989</v>
      </c>
      <c r="F46" s="16">
        <f>F44-F45</f>
        <v>29354.887263696863</v>
      </c>
      <c r="G46" s="16">
        <f>G44-G45</f>
        <v>29564.878743656776</v>
      </c>
      <c r="O46" s="2"/>
    </row>
    <row r="47" spans="1:15" x14ac:dyDescent="0.25">
      <c r="A47" s="2"/>
      <c r="B47" s="2" t="s">
        <v>27</v>
      </c>
      <c r="C47" s="16">
        <f>C44*$D$10</f>
        <v>3321.9105454360265</v>
      </c>
      <c r="D47" s="16">
        <f>D44*$D$10</f>
        <v>3357.2142142065604</v>
      </c>
      <c r="E47" s="16">
        <f>E44*$D$10</f>
        <v>3381.6679275583797</v>
      </c>
      <c r="F47" s="16">
        <f>F44*$D$10</f>
        <v>3416.9710042398465</v>
      </c>
      <c r="G47" s="16">
        <f>G44*$D$10</f>
        <v>3441.4144569335931</v>
      </c>
    </row>
    <row r="48" spans="1:15" x14ac:dyDescent="0.25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  <c r="O49" s="17"/>
    </row>
    <row r="50" spans="1:15" x14ac:dyDescent="0.25">
      <c r="A50" s="2"/>
      <c r="B50" s="2" t="s">
        <v>16</v>
      </c>
      <c r="C50" s="16">
        <f>C49*$D$9</f>
        <v>1688.7055185202294</v>
      </c>
      <c r="D50" s="16">
        <f t="shared" ref="D50:G50" si="7">D49*$D$9</f>
        <v>1705.313034902063</v>
      </c>
      <c r="E50" s="16">
        <f t="shared" si="7"/>
        <v>1716.8062545257731</v>
      </c>
      <c r="F50" s="16">
        <f t="shared" si="7"/>
        <v>1733.4137709076065</v>
      </c>
      <c r="G50" s="16">
        <f t="shared" si="7"/>
        <v>1744.9069905313161</v>
      </c>
      <c r="O50" s="17"/>
    </row>
    <row r="51" spans="1:15" x14ac:dyDescent="0.25">
      <c r="A51" s="2"/>
      <c r="B51" s="2" t="s">
        <v>22</v>
      </c>
      <c r="C51" s="16">
        <f>C49-C50</f>
        <v>29015.031181847575</v>
      </c>
      <c r="D51" s="16">
        <f>D49-D50</f>
        <v>29300.378508771813</v>
      </c>
      <c r="E51" s="16">
        <f>E49-E50</f>
        <v>29497.852918670098</v>
      </c>
      <c r="F51" s="16">
        <f>F49-F50</f>
        <v>29783.200245594329</v>
      </c>
      <c r="G51" s="16">
        <f>G49-G50</f>
        <v>29980.674655492614</v>
      </c>
      <c r="O51" s="13"/>
    </row>
    <row r="52" spans="1:15" x14ac:dyDescent="0.25">
      <c r="A52" s="2"/>
      <c r="B52" s="2" t="s">
        <v>27</v>
      </c>
      <c r="C52" s="16">
        <f>C49*$D$10</f>
        <v>3377.4110370404587</v>
      </c>
      <c r="D52" s="16">
        <f>D49*$D$10</f>
        <v>3410.626069804126</v>
      </c>
      <c r="E52" s="16">
        <f>E49*$D$10</f>
        <v>3433.6125090515461</v>
      </c>
      <c r="F52" s="16">
        <f>F49*$D$10</f>
        <v>3466.827541815213</v>
      </c>
      <c r="G52" s="16">
        <f>G49*$D$10</f>
        <v>3489.8139810626321</v>
      </c>
      <c r="O52" s="17"/>
    </row>
    <row r="53" spans="1:15" x14ac:dyDescent="0.25">
      <c r="A53" s="2"/>
      <c r="B53" s="1"/>
      <c r="C53" s="2"/>
      <c r="D53" s="2"/>
      <c r="E53" s="2"/>
      <c r="F53" s="2"/>
      <c r="G53" s="2"/>
      <c r="O53" s="17"/>
    </row>
    <row r="54" spans="1:15" x14ac:dyDescent="0.25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  <c r="O55" s="17"/>
    </row>
    <row r="56" spans="1:15" x14ac:dyDescent="0.25">
      <c r="A56" s="2"/>
      <c r="B56" s="2" t="s">
        <v>16</v>
      </c>
      <c r="C56" s="16">
        <f>C55*$D$9</f>
        <v>1935.927096706703</v>
      </c>
      <c r="D56" s="16">
        <f t="shared" ref="D56:G56" si="8">D55*$D$9</f>
        <v>1941.6057296588267</v>
      </c>
      <c r="E56" s="16">
        <f t="shared" si="8"/>
        <v>1945.5344817991565</v>
      </c>
      <c r="F56" s="16">
        <f t="shared" si="8"/>
        <v>1951.2135533616733</v>
      </c>
      <c r="G56" s="16">
        <f t="shared" si="8"/>
        <v>1955.1485157325626</v>
      </c>
      <c r="O56" s="17"/>
    </row>
    <row r="57" spans="1:15" x14ac:dyDescent="0.25">
      <c r="A57" s="2"/>
      <c r="B57" s="2" t="s">
        <v>22</v>
      </c>
      <c r="C57" s="16">
        <f>C55-C56</f>
        <v>33262.747388869713</v>
      </c>
      <c r="D57" s="16">
        <f>D55-D56</f>
        <v>33360.316627774388</v>
      </c>
      <c r="E57" s="16">
        <f>E55-E56</f>
        <v>33427.819732730961</v>
      </c>
      <c r="F57" s="16">
        <f>F55-F56</f>
        <v>33525.396507759659</v>
      </c>
      <c r="G57" s="16">
        <f>G55-G56</f>
        <v>33593.006315768573</v>
      </c>
    </row>
    <row r="58" spans="1:15" x14ac:dyDescent="0.25">
      <c r="A58" s="2"/>
      <c r="B58" s="2" t="s">
        <v>27</v>
      </c>
      <c r="C58" s="16">
        <f>C55*$D$10</f>
        <v>3871.8541934134059</v>
      </c>
      <c r="D58" s="16">
        <f>D55*$D$10</f>
        <v>3883.2114593176534</v>
      </c>
      <c r="E58" s="16">
        <f>E55*$D$10</f>
        <v>3891.0689635983131</v>
      </c>
      <c r="F58" s="16">
        <f>F55*$D$10</f>
        <v>3902.4271067233467</v>
      </c>
      <c r="G58" s="16">
        <f>G55*$D$10</f>
        <v>3910.2970314651252</v>
      </c>
    </row>
    <row r="59" spans="1:15" x14ac:dyDescent="0.25">
      <c r="A59" s="2" t="s">
        <v>28</v>
      </c>
      <c r="E59" s="10"/>
      <c r="O59" s="2"/>
    </row>
    <row r="61" spans="1:15" x14ac:dyDescent="0.25">
      <c r="A61" s="25" t="s">
        <v>73</v>
      </c>
      <c r="D61" s="16">
        <v>3.51</v>
      </c>
      <c r="F61" s="22"/>
      <c r="G61" s="22"/>
    </row>
    <row r="62" spans="1:15" x14ac:dyDescent="0.25">
      <c r="A62" s="14" t="s">
        <v>81</v>
      </c>
      <c r="D62" s="16">
        <v>-0.21</v>
      </c>
      <c r="F62" s="22"/>
      <c r="G62" s="22"/>
    </row>
    <row r="63" spans="1:15" x14ac:dyDescent="0.25">
      <c r="A63" s="14" t="s">
        <v>69</v>
      </c>
      <c r="D63" s="18">
        <f>+D61+D62</f>
        <v>3.3</v>
      </c>
      <c r="E63" s="24">
        <f>+D63/100</f>
        <v>3.3000000000000002E-2</v>
      </c>
      <c r="F63" s="22"/>
      <c r="G63" s="22"/>
    </row>
    <row r="64" spans="1:15" x14ac:dyDescent="0.25">
      <c r="C64" s="22"/>
      <c r="D64" s="22"/>
      <c r="E64" s="22"/>
      <c r="F64" s="22"/>
      <c r="G64" s="22"/>
    </row>
    <row r="65" spans="3:7" x14ac:dyDescent="0.25">
      <c r="C65" s="22"/>
      <c r="D65" s="22"/>
      <c r="E65" s="22"/>
      <c r="F65" s="22"/>
      <c r="G65" s="22"/>
    </row>
    <row r="66" spans="3:7" x14ac:dyDescent="0.25">
      <c r="C66" s="22"/>
      <c r="D66" s="22"/>
      <c r="E66" s="22"/>
      <c r="F66" s="22"/>
      <c r="G66" s="22"/>
    </row>
    <row r="67" spans="3:7" x14ac:dyDescent="0.25">
      <c r="C67" s="22"/>
      <c r="D67" s="22"/>
      <c r="E67" s="22"/>
      <c r="F67" s="22"/>
      <c r="G67" s="22"/>
    </row>
    <row r="68" spans="3:7" x14ac:dyDescent="0.25">
      <c r="C68" s="22"/>
      <c r="D68" s="22"/>
      <c r="E68" s="22"/>
      <c r="F68" s="22"/>
      <c r="G68" s="22"/>
    </row>
    <row r="69" spans="3:7" x14ac:dyDescent="0.25">
      <c r="C69" s="22"/>
      <c r="D69" s="22"/>
      <c r="E69" s="22"/>
      <c r="F69" s="22"/>
      <c r="G69" s="22"/>
    </row>
    <row r="70" spans="3:7" x14ac:dyDescent="0.25">
      <c r="C70" s="22"/>
      <c r="D70" s="22"/>
      <c r="E70" s="22"/>
      <c r="F70" s="22"/>
      <c r="G70" s="22"/>
    </row>
    <row r="71" spans="3:7" x14ac:dyDescent="0.25">
      <c r="C71" s="22"/>
      <c r="D71" s="22"/>
      <c r="E71" s="22"/>
      <c r="F71" s="22"/>
      <c r="G71" s="22"/>
    </row>
    <row r="72" spans="3:7" x14ac:dyDescent="0.25">
      <c r="C72" s="22"/>
      <c r="D72" s="22"/>
      <c r="E72" s="22"/>
      <c r="F72" s="22"/>
      <c r="G72" s="22"/>
    </row>
    <row r="73" spans="3:7" x14ac:dyDescent="0.25">
      <c r="C73" s="22"/>
      <c r="D73" s="22"/>
      <c r="E73" s="22"/>
      <c r="F73" s="22"/>
      <c r="G73" s="22"/>
    </row>
    <row r="74" spans="3:7" x14ac:dyDescent="0.25">
      <c r="C74" s="22"/>
      <c r="D74" s="22"/>
      <c r="E74" s="22"/>
      <c r="F74" s="22"/>
      <c r="G74" s="22"/>
    </row>
    <row r="75" spans="3:7" x14ac:dyDescent="0.25">
      <c r="C75" s="22"/>
      <c r="D75" s="22"/>
      <c r="E75" s="22"/>
      <c r="F75" s="22"/>
      <c r="G75" s="22"/>
    </row>
    <row r="76" spans="3:7" x14ac:dyDescent="0.25">
      <c r="C76" s="22"/>
      <c r="D76" s="22"/>
      <c r="E76" s="22"/>
      <c r="F76" s="22"/>
      <c r="G76" s="22"/>
    </row>
    <row r="77" spans="3:7" x14ac:dyDescent="0.25">
      <c r="C77" s="22"/>
      <c r="D77" s="22"/>
      <c r="E77" s="22"/>
      <c r="F77" s="22"/>
      <c r="G77" s="22"/>
    </row>
    <row r="78" spans="3:7" x14ac:dyDescent="0.25">
      <c r="C78" s="22"/>
      <c r="D78" s="22"/>
      <c r="E78" s="22"/>
      <c r="F78" s="22"/>
      <c r="G78" s="22"/>
    </row>
    <row r="79" spans="3:7" x14ac:dyDescent="0.25">
      <c r="C79" s="22"/>
      <c r="D79" s="22"/>
      <c r="E79" s="22"/>
      <c r="F79" s="22"/>
      <c r="G79" s="22"/>
    </row>
    <row r="80" spans="3:7" x14ac:dyDescent="0.25">
      <c r="C80" s="22"/>
      <c r="D80" s="22"/>
      <c r="E80" s="22"/>
      <c r="F80" s="22"/>
      <c r="G80" s="22"/>
    </row>
    <row r="81" spans="3:7" x14ac:dyDescent="0.25">
      <c r="C81" s="22"/>
      <c r="D81" s="22"/>
      <c r="E81" s="22"/>
      <c r="F81" s="22"/>
      <c r="G81" s="22"/>
    </row>
    <row r="82" spans="3:7" x14ac:dyDescent="0.25">
      <c r="C82" s="22"/>
      <c r="D82" s="22"/>
      <c r="E82" s="22"/>
      <c r="F82" s="22"/>
      <c r="G82" s="22"/>
    </row>
    <row r="83" spans="3:7" x14ac:dyDescent="0.25">
      <c r="C83" s="22"/>
      <c r="D83" s="22"/>
      <c r="E83" s="22"/>
      <c r="F83" s="22"/>
      <c r="G83" s="22"/>
    </row>
    <row r="84" spans="3:7" x14ac:dyDescent="0.25">
      <c r="C84" s="22"/>
      <c r="D84" s="22"/>
      <c r="E84" s="22"/>
      <c r="F84" s="22"/>
      <c r="G84" s="22"/>
    </row>
    <row r="85" spans="3:7" x14ac:dyDescent="0.25">
      <c r="C85" s="22"/>
      <c r="D85" s="22"/>
      <c r="E85" s="22"/>
      <c r="F85" s="22"/>
      <c r="G85" s="22"/>
    </row>
    <row r="86" spans="3:7" x14ac:dyDescent="0.25">
      <c r="C86" s="22"/>
      <c r="D86" s="22"/>
      <c r="E86" s="22"/>
      <c r="F86" s="22"/>
      <c r="G86" s="22"/>
    </row>
    <row r="87" spans="3:7" x14ac:dyDescent="0.25">
      <c r="C87" s="22"/>
      <c r="D87" s="22"/>
      <c r="E87" s="22"/>
      <c r="F87" s="22"/>
      <c r="G87" s="22"/>
    </row>
    <row r="88" spans="3:7" x14ac:dyDescent="0.25">
      <c r="C88" s="22"/>
      <c r="D88" s="22"/>
      <c r="E88" s="22"/>
      <c r="F88" s="22"/>
      <c r="G88" s="22"/>
    </row>
    <row r="89" spans="3:7" x14ac:dyDescent="0.25">
      <c r="C89" s="22"/>
      <c r="D89" s="22"/>
      <c r="E89" s="22"/>
      <c r="F89" s="22"/>
      <c r="G89" s="22"/>
    </row>
    <row r="90" spans="3:7" x14ac:dyDescent="0.25">
      <c r="C90" s="22"/>
      <c r="D90" s="22"/>
      <c r="E90" s="22"/>
      <c r="F90" s="22"/>
      <c r="G90" s="22"/>
    </row>
    <row r="91" spans="3:7" x14ac:dyDescent="0.25">
      <c r="C91" s="22"/>
      <c r="D91" s="22"/>
      <c r="E91" s="22"/>
      <c r="F91" s="22"/>
      <c r="G91" s="22"/>
    </row>
    <row r="92" spans="3:7" x14ac:dyDescent="0.25">
      <c r="C92" s="22"/>
      <c r="D92" s="22"/>
      <c r="E92" s="22"/>
      <c r="F92" s="22"/>
      <c r="G92" s="22"/>
    </row>
    <row r="93" spans="3:7" x14ac:dyDescent="0.25">
      <c r="C93" s="22"/>
      <c r="D93" s="22"/>
      <c r="E93" s="22"/>
      <c r="F93" s="22"/>
      <c r="G93" s="22"/>
    </row>
    <row r="94" spans="3:7" x14ac:dyDescent="0.25">
      <c r="C94" s="22"/>
      <c r="D94" s="22"/>
      <c r="E94" s="22"/>
      <c r="F94" s="22"/>
      <c r="G94" s="22"/>
    </row>
    <row r="95" spans="3:7" x14ac:dyDescent="0.25">
      <c r="C95" s="22"/>
      <c r="D95" s="22"/>
      <c r="E95" s="22"/>
      <c r="F95" s="22"/>
      <c r="G95" s="22"/>
    </row>
    <row r="96" spans="3:7" x14ac:dyDescent="0.25">
      <c r="C96" s="22"/>
      <c r="D96" s="22"/>
      <c r="E96" s="22"/>
      <c r="F96" s="22"/>
      <c r="G96" s="22"/>
    </row>
    <row r="97" spans="3:7" x14ac:dyDescent="0.25">
      <c r="C97" s="22"/>
      <c r="D97" s="22"/>
      <c r="E97" s="22"/>
      <c r="F97" s="22"/>
      <c r="G97" s="22"/>
    </row>
    <row r="98" spans="3:7" x14ac:dyDescent="0.25">
      <c r="C98" s="22"/>
      <c r="D98" s="22"/>
      <c r="E98" s="22"/>
      <c r="F98" s="22"/>
      <c r="G98" s="22"/>
    </row>
    <row r="99" spans="3:7" x14ac:dyDescent="0.25">
      <c r="C99" s="22"/>
      <c r="D99" s="22"/>
      <c r="E99" s="22"/>
      <c r="F99" s="22"/>
      <c r="G99" s="22"/>
    </row>
    <row r="100" spans="3:7" x14ac:dyDescent="0.25">
      <c r="C100" s="22"/>
      <c r="D100" s="22"/>
      <c r="E100" s="22"/>
      <c r="F100" s="22"/>
      <c r="G100" s="22"/>
    </row>
    <row r="101" spans="3:7" x14ac:dyDescent="0.25">
      <c r="C101" s="22"/>
      <c r="D101" s="22"/>
      <c r="E101" s="22"/>
      <c r="F101" s="22"/>
      <c r="G101" s="22"/>
    </row>
    <row r="102" spans="3:7" x14ac:dyDescent="0.25">
      <c r="C102" s="22"/>
      <c r="D102" s="22"/>
      <c r="E102" s="22"/>
      <c r="F102" s="22"/>
      <c r="G102" s="22"/>
    </row>
    <row r="103" spans="3:7" x14ac:dyDescent="0.25">
      <c r="C103" s="22"/>
      <c r="D103" s="22"/>
      <c r="E103" s="22"/>
      <c r="F103" s="22"/>
      <c r="G103" s="22"/>
    </row>
    <row r="104" spans="3:7" x14ac:dyDescent="0.25">
      <c r="C104" s="22"/>
      <c r="D104" s="22"/>
      <c r="E104" s="22"/>
      <c r="F104" s="22"/>
      <c r="G104" s="22"/>
    </row>
    <row r="105" spans="3:7" x14ac:dyDescent="0.25">
      <c r="C105" s="22"/>
      <c r="D105" s="22"/>
      <c r="E105" s="22"/>
      <c r="F105" s="22"/>
      <c r="G105" s="22"/>
    </row>
    <row r="106" spans="3:7" x14ac:dyDescent="0.25">
      <c r="C106" s="22"/>
      <c r="D106" s="22"/>
      <c r="E106" s="22"/>
      <c r="F106" s="22"/>
      <c r="G106" s="22"/>
    </row>
    <row r="107" spans="3:7" x14ac:dyDescent="0.25">
      <c r="C107" s="22"/>
      <c r="D107" s="22"/>
      <c r="E107" s="22"/>
      <c r="F107" s="22"/>
      <c r="G107" s="22"/>
    </row>
    <row r="108" spans="3:7" x14ac:dyDescent="0.25">
      <c r="C108" s="22"/>
      <c r="D108" s="22"/>
      <c r="E108" s="22"/>
      <c r="F108" s="22"/>
      <c r="G108" s="22"/>
    </row>
    <row r="109" spans="3:7" x14ac:dyDescent="0.25">
      <c r="C109" s="22"/>
      <c r="D109" s="22"/>
      <c r="E109" s="22"/>
      <c r="F109" s="22"/>
      <c r="G109" s="22"/>
    </row>
    <row r="110" spans="3:7" x14ac:dyDescent="0.25">
      <c r="C110" s="22"/>
      <c r="D110" s="22"/>
      <c r="E110" s="22"/>
      <c r="F110" s="22"/>
      <c r="G110" s="22"/>
    </row>
    <row r="111" spans="3:7" x14ac:dyDescent="0.25">
      <c r="C111" s="22"/>
      <c r="D111" s="22"/>
      <c r="E111" s="22"/>
      <c r="F111" s="22"/>
      <c r="G111" s="22"/>
    </row>
    <row r="112" spans="3:7" x14ac:dyDescent="0.25">
      <c r="C112" s="22"/>
      <c r="D112" s="22"/>
      <c r="E112" s="22"/>
      <c r="F112" s="22"/>
      <c r="G112" s="22"/>
    </row>
    <row r="113" spans="3:7" x14ac:dyDescent="0.25">
      <c r="C113" s="22"/>
      <c r="D113" s="22"/>
      <c r="E113" s="22"/>
      <c r="F113" s="22"/>
      <c r="G113" s="22"/>
    </row>
    <row r="114" spans="3:7" x14ac:dyDescent="0.25">
      <c r="C114" s="22"/>
      <c r="D114" s="22"/>
      <c r="E114" s="22"/>
      <c r="F114" s="22"/>
      <c r="G114" s="22"/>
    </row>
    <row r="115" spans="3:7" x14ac:dyDescent="0.25">
      <c r="C115" s="22"/>
      <c r="D115" s="22"/>
      <c r="E115" s="22"/>
      <c r="F115" s="22"/>
      <c r="G115" s="22"/>
    </row>
    <row r="116" spans="3:7" x14ac:dyDescent="0.25">
      <c r="C116" s="22"/>
      <c r="D116" s="22"/>
      <c r="E116" s="22"/>
      <c r="F116" s="22"/>
      <c r="G116" s="22"/>
    </row>
    <row r="117" spans="3:7" x14ac:dyDescent="0.25">
      <c r="C117" s="22"/>
      <c r="D117" s="22"/>
      <c r="E117" s="22"/>
      <c r="F117" s="22"/>
      <c r="G117" s="22"/>
    </row>
    <row r="118" spans="3:7" x14ac:dyDescent="0.25">
      <c r="C118" s="22"/>
      <c r="D118" s="22"/>
      <c r="E118" s="22"/>
      <c r="F118" s="22"/>
      <c r="G118" s="22"/>
    </row>
    <row r="119" spans="3:7" x14ac:dyDescent="0.25">
      <c r="C119" s="22"/>
      <c r="D119" s="22"/>
      <c r="E119" s="22"/>
      <c r="F119" s="22"/>
      <c r="G119" s="22"/>
    </row>
    <row r="120" spans="3:7" x14ac:dyDescent="0.25">
      <c r="C120" s="22"/>
      <c r="D120" s="22"/>
      <c r="E120" s="22"/>
      <c r="F120" s="22"/>
      <c r="G120" s="22"/>
    </row>
    <row r="121" spans="3:7" x14ac:dyDescent="0.25">
      <c r="C121" s="22"/>
      <c r="D121" s="22"/>
      <c r="E121" s="22"/>
      <c r="F121" s="22"/>
      <c r="G121" s="22"/>
    </row>
    <row r="122" spans="3:7" x14ac:dyDescent="0.25">
      <c r="C122" s="22"/>
      <c r="D122" s="22"/>
      <c r="E122" s="22"/>
      <c r="F122" s="22"/>
      <c r="G122" s="22"/>
    </row>
    <row r="123" spans="3:7" x14ac:dyDescent="0.25">
      <c r="C123" s="22"/>
      <c r="D123" s="22"/>
      <c r="E123" s="22"/>
      <c r="F123" s="22"/>
      <c r="G123" s="22"/>
    </row>
    <row r="124" spans="3:7" x14ac:dyDescent="0.25">
      <c r="C124" s="22"/>
      <c r="D124" s="22"/>
      <c r="E124" s="22"/>
      <c r="F124" s="22"/>
      <c r="G124" s="22"/>
    </row>
    <row r="125" spans="3:7" x14ac:dyDescent="0.25">
      <c r="C125" s="22"/>
      <c r="D125" s="22"/>
      <c r="E125" s="22"/>
      <c r="F125" s="22"/>
      <c r="G125" s="22"/>
    </row>
    <row r="126" spans="3:7" x14ac:dyDescent="0.25">
      <c r="C126" s="22"/>
      <c r="D126" s="22"/>
      <c r="E126" s="22"/>
      <c r="F126" s="22"/>
      <c r="G126" s="22"/>
    </row>
    <row r="127" spans="3:7" x14ac:dyDescent="0.25">
      <c r="C127" s="22"/>
      <c r="D127" s="22"/>
      <c r="E127" s="22"/>
      <c r="F127" s="22"/>
      <c r="G127" s="22"/>
    </row>
    <row r="128" spans="3:7" x14ac:dyDescent="0.25">
      <c r="C128" s="22"/>
      <c r="D128" s="22"/>
      <c r="E128" s="22"/>
      <c r="F128" s="22"/>
      <c r="G128" s="22"/>
    </row>
    <row r="129" spans="3:7" x14ac:dyDescent="0.25">
      <c r="C129" s="22"/>
      <c r="D129" s="22"/>
      <c r="E129" s="22"/>
      <c r="F129" s="22"/>
      <c r="G129" s="22"/>
    </row>
    <row r="130" spans="3:7" x14ac:dyDescent="0.25">
      <c r="C130" s="22"/>
      <c r="D130" s="22"/>
      <c r="E130" s="22"/>
      <c r="F130" s="22"/>
      <c r="G130" s="22"/>
    </row>
    <row r="131" spans="3:7" x14ac:dyDescent="0.25">
      <c r="C131" s="22"/>
      <c r="D131" s="22"/>
      <c r="E131" s="22"/>
      <c r="F131" s="22"/>
      <c r="G131" s="22"/>
    </row>
    <row r="132" spans="3:7" x14ac:dyDescent="0.25">
      <c r="C132" s="22"/>
      <c r="D132" s="22"/>
      <c r="E132" s="22"/>
      <c r="F132" s="22"/>
      <c r="G132" s="22"/>
    </row>
    <row r="133" spans="3:7" x14ac:dyDescent="0.25">
      <c r="C133" s="22"/>
      <c r="D133" s="22"/>
      <c r="E133" s="22"/>
      <c r="F133" s="22"/>
      <c r="G133" s="22"/>
    </row>
    <row r="134" spans="3:7" x14ac:dyDescent="0.25">
      <c r="C134" s="22"/>
      <c r="D134" s="22"/>
      <c r="E134" s="22"/>
      <c r="F134" s="22"/>
      <c r="G134" s="22"/>
    </row>
    <row r="135" spans="3:7" x14ac:dyDescent="0.25">
      <c r="C135" s="22"/>
      <c r="D135" s="22"/>
      <c r="E135" s="22"/>
      <c r="F135" s="22"/>
      <c r="G135" s="22"/>
    </row>
    <row r="136" spans="3:7" x14ac:dyDescent="0.25">
      <c r="C136" s="22"/>
      <c r="D136" s="22"/>
      <c r="E136" s="22"/>
      <c r="F136" s="22"/>
      <c r="G136" s="22"/>
    </row>
    <row r="137" spans="3:7" x14ac:dyDescent="0.25">
      <c r="C137" s="22"/>
      <c r="D137" s="22"/>
      <c r="E137" s="22"/>
      <c r="F137" s="22"/>
      <c r="G137" s="22"/>
    </row>
    <row r="138" spans="3:7" x14ac:dyDescent="0.25">
      <c r="C138" s="22"/>
      <c r="D138" s="22"/>
      <c r="E138" s="22"/>
      <c r="F138" s="22"/>
      <c r="G138" s="22"/>
    </row>
    <row r="139" spans="3:7" x14ac:dyDescent="0.25">
      <c r="C139" s="22"/>
      <c r="D139" s="22"/>
      <c r="E139" s="22"/>
      <c r="F139" s="22"/>
      <c r="G139" s="22"/>
    </row>
    <row r="140" spans="3:7" x14ac:dyDescent="0.25">
      <c r="C140" s="22"/>
      <c r="D140" s="22"/>
      <c r="E140" s="22"/>
      <c r="F140" s="22"/>
      <c r="G140" s="22"/>
    </row>
    <row r="141" spans="3:7" x14ac:dyDescent="0.25">
      <c r="C141" s="22"/>
      <c r="D141" s="22"/>
      <c r="E141" s="22"/>
      <c r="F141" s="22"/>
      <c r="G141" s="22"/>
    </row>
    <row r="142" spans="3:7" x14ac:dyDescent="0.25">
      <c r="C142" s="22"/>
      <c r="D142" s="22"/>
      <c r="E142" s="22"/>
      <c r="F142" s="22"/>
      <c r="G142" s="22"/>
    </row>
    <row r="143" spans="3:7" x14ac:dyDescent="0.25">
      <c r="C143" s="22"/>
      <c r="D143" s="22"/>
      <c r="E143" s="22"/>
      <c r="F143" s="22"/>
      <c r="G143" s="22"/>
    </row>
    <row r="144" spans="3:7" x14ac:dyDescent="0.25">
      <c r="C144" s="22"/>
      <c r="D144" s="22"/>
      <c r="E144" s="22"/>
      <c r="F144" s="22"/>
      <c r="G144" s="22"/>
    </row>
    <row r="145" spans="3:7" x14ac:dyDescent="0.25">
      <c r="C145" s="22"/>
      <c r="D145" s="22"/>
      <c r="E145" s="22"/>
      <c r="F145" s="22"/>
      <c r="G145" s="22"/>
    </row>
    <row r="146" spans="3:7" x14ac:dyDescent="0.25">
      <c r="C146" s="22"/>
      <c r="D146" s="22"/>
      <c r="E146" s="22"/>
      <c r="F146" s="22"/>
      <c r="G146" s="22"/>
    </row>
    <row r="147" spans="3:7" x14ac:dyDescent="0.25">
      <c r="C147" s="22"/>
      <c r="D147" s="22"/>
      <c r="E147" s="22"/>
      <c r="F147" s="22"/>
      <c r="G147" s="22"/>
    </row>
    <row r="148" spans="3:7" x14ac:dyDescent="0.25">
      <c r="C148" s="22"/>
      <c r="D148" s="22"/>
      <c r="E148" s="22"/>
      <c r="F148" s="22"/>
      <c r="G148" s="22"/>
    </row>
    <row r="149" spans="3:7" x14ac:dyDescent="0.25">
      <c r="C149" s="22"/>
      <c r="D149" s="22"/>
      <c r="E149" s="22"/>
      <c r="F149" s="22"/>
      <c r="G149" s="22"/>
    </row>
    <row r="150" spans="3:7" x14ac:dyDescent="0.25">
      <c r="C150" s="22"/>
      <c r="D150" s="22"/>
      <c r="E150" s="22"/>
      <c r="F150" s="22"/>
      <c r="G150" s="22"/>
    </row>
    <row r="151" spans="3:7" x14ac:dyDescent="0.25">
      <c r="C151" s="22"/>
      <c r="D151" s="22"/>
      <c r="E151" s="22"/>
      <c r="F151" s="22"/>
      <c r="G151" s="22"/>
    </row>
    <row r="152" spans="3:7" x14ac:dyDescent="0.25">
      <c r="C152" s="22"/>
      <c r="D152" s="22"/>
      <c r="E152" s="22"/>
      <c r="F152" s="22"/>
      <c r="G152" s="22"/>
    </row>
    <row r="153" spans="3:7" x14ac:dyDescent="0.25">
      <c r="C153" s="22"/>
      <c r="D153" s="22"/>
      <c r="E153" s="22"/>
      <c r="F153" s="22"/>
      <c r="G153" s="22"/>
    </row>
    <row r="154" spans="3:7" x14ac:dyDescent="0.25">
      <c r="C154" s="22"/>
      <c r="D154" s="22"/>
      <c r="E154" s="22"/>
      <c r="F154" s="22"/>
      <c r="G154" s="22"/>
    </row>
    <row r="155" spans="3:7" x14ac:dyDescent="0.25">
      <c r="C155" s="22"/>
      <c r="D155" s="22"/>
      <c r="E155" s="22"/>
      <c r="F155" s="22"/>
      <c r="G155" s="22"/>
    </row>
    <row r="156" spans="3:7" x14ac:dyDescent="0.25">
      <c r="C156" s="22"/>
      <c r="D156" s="22"/>
      <c r="E156" s="22"/>
      <c r="F156" s="22"/>
      <c r="G156" s="22"/>
    </row>
    <row r="157" spans="3:7" x14ac:dyDescent="0.25">
      <c r="C157" s="22"/>
      <c r="D157" s="22"/>
      <c r="E157" s="22"/>
      <c r="F157" s="22"/>
      <c r="G157" s="22"/>
    </row>
    <row r="158" spans="3:7" x14ac:dyDescent="0.25">
      <c r="C158" s="22"/>
      <c r="D158" s="22"/>
      <c r="E158" s="22"/>
      <c r="F158" s="22"/>
      <c r="G158" s="22"/>
    </row>
    <row r="159" spans="3:7" x14ac:dyDescent="0.25">
      <c r="C159" s="22"/>
      <c r="D159" s="22"/>
      <c r="E159" s="22"/>
      <c r="F159" s="22"/>
      <c r="G159" s="22"/>
    </row>
    <row r="160" spans="3:7" x14ac:dyDescent="0.25">
      <c r="C160" s="22"/>
      <c r="D160" s="22"/>
      <c r="E160" s="22"/>
      <c r="F160" s="22"/>
      <c r="G160" s="22"/>
    </row>
    <row r="161" spans="3:7" x14ac:dyDescent="0.25">
      <c r="C161" s="22"/>
      <c r="D161" s="22"/>
      <c r="E161" s="22"/>
      <c r="F161" s="22"/>
      <c r="G161" s="22"/>
    </row>
    <row r="162" spans="3:7" x14ac:dyDescent="0.25">
      <c r="C162" s="22"/>
      <c r="D162" s="22"/>
      <c r="E162" s="22"/>
      <c r="F162" s="22"/>
      <c r="G162" s="22"/>
    </row>
    <row r="163" spans="3:7" x14ac:dyDescent="0.25">
      <c r="C163" s="22"/>
      <c r="D163" s="22"/>
      <c r="E163" s="22"/>
      <c r="F163" s="22"/>
      <c r="G163" s="22"/>
    </row>
    <row r="164" spans="3:7" x14ac:dyDescent="0.25">
      <c r="C164" s="22"/>
      <c r="D164" s="22"/>
      <c r="E164" s="22"/>
      <c r="F164" s="22"/>
      <c r="G164" s="22"/>
    </row>
    <row r="165" spans="3:7" x14ac:dyDescent="0.25">
      <c r="C165" s="22"/>
      <c r="D165" s="22"/>
      <c r="E165" s="22"/>
      <c r="F165" s="22"/>
      <c r="G165" s="22"/>
    </row>
    <row r="166" spans="3:7" x14ac:dyDescent="0.25">
      <c r="C166" s="22"/>
      <c r="D166" s="22"/>
      <c r="E166" s="22"/>
      <c r="F166" s="22"/>
      <c r="G166" s="22"/>
    </row>
    <row r="167" spans="3:7" x14ac:dyDescent="0.25">
      <c r="C167" s="22"/>
      <c r="D167" s="22"/>
      <c r="E167" s="22"/>
      <c r="F167" s="22"/>
      <c r="G167" s="22"/>
    </row>
    <row r="168" spans="3:7" x14ac:dyDescent="0.25">
      <c r="C168" s="22"/>
      <c r="D168" s="22"/>
      <c r="E168" s="22"/>
      <c r="F168" s="22"/>
      <c r="G168" s="22"/>
    </row>
    <row r="169" spans="3:7" x14ac:dyDescent="0.25">
      <c r="C169" s="22"/>
      <c r="D169" s="22"/>
      <c r="E169" s="22"/>
      <c r="F169" s="22"/>
      <c r="G169" s="22"/>
    </row>
    <row r="170" spans="3:7" x14ac:dyDescent="0.25">
      <c r="C170" s="22"/>
      <c r="D170" s="22"/>
      <c r="E170" s="22"/>
      <c r="F170" s="22"/>
      <c r="G170" s="22"/>
    </row>
    <row r="171" spans="3:7" x14ac:dyDescent="0.25">
      <c r="C171" s="22"/>
      <c r="D171" s="22"/>
      <c r="E171" s="22"/>
      <c r="F171" s="22"/>
      <c r="G171" s="22"/>
    </row>
    <row r="172" spans="3:7" x14ac:dyDescent="0.25">
      <c r="C172" s="22"/>
      <c r="D172" s="22"/>
      <c r="E172" s="22"/>
      <c r="F172" s="22"/>
      <c r="G172" s="22"/>
    </row>
    <row r="173" spans="3:7" x14ac:dyDescent="0.25">
      <c r="C173" s="22"/>
      <c r="D173" s="22"/>
      <c r="E173" s="22"/>
      <c r="F173" s="22"/>
      <c r="G173" s="22"/>
    </row>
    <row r="174" spans="3:7" x14ac:dyDescent="0.25">
      <c r="C174" s="22"/>
      <c r="D174" s="22"/>
      <c r="E174" s="22"/>
      <c r="F174" s="22"/>
      <c r="G174" s="22"/>
    </row>
    <row r="175" spans="3:7" x14ac:dyDescent="0.25">
      <c r="C175" s="22"/>
      <c r="D175" s="22"/>
      <c r="E175" s="22"/>
      <c r="F175" s="22"/>
      <c r="G175" s="22"/>
    </row>
    <row r="176" spans="3:7" x14ac:dyDescent="0.25">
      <c r="C176" s="22"/>
      <c r="D176" s="22"/>
      <c r="E176" s="22"/>
      <c r="F176" s="22"/>
      <c r="G176" s="22"/>
    </row>
    <row r="177" spans="3:7" x14ac:dyDescent="0.25">
      <c r="C177" s="22"/>
      <c r="D177" s="22"/>
      <c r="E177" s="22"/>
      <c r="F177" s="22"/>
      <c r="G177" s="22"/>
    </row>
    <row r="178" spans="3:7" x14ac:dyDescent="0.25">
      <c r="C178" s="22"/>
      <c r="D178" s="22"/>
      <c r="E178" s="22"/>
      <c r="F178" s="22"/>
      <c r="G178" s="22"/>
    </row>
    <row r="179" spans="3:7" x14ac:dyDescent="0.25">
      <c r="C179" s="22"/>
      <c r="D179" s="22"/>
      <c r="E179" s="22"/>
      <c r="F179" s="22"/>
      <c r="G179" s="22"/>
    </row>
    <row r="180" spans="3:7" x14ac:dyDescent="0.25">
      <c r="C180" s="22"/>
      <c r="D180" s="22"/>
      <c r="E180" s="22"/>
      <c r="F180" s="22"/>
      <c r="G180" s="22"/>
    </row>
    <row r="181" spans="3:7" x14ac:dyDescent="0.25">
      <c r="C181" s="22"/>
      <c r="D181" s="22"/>
      <c r="E181" s="22"/>
      <c r="F181" s="22"/>
      <c r="G181" s="22"/>
    </row>
    <row r="182" spans="3:7" x14ac:dyDescent="0.25">
      <c r="C182" s="22"/>
      <c r="D182" s="22"/>
      <c r="E182" s="22"/>
      <c r="F182" s="22"/>
      <c r="G182" s="22"/>
    </row>
    <row r="183" spans="3:7" x14ac:dyDescent="0.25">
      <c r="C183" s="22"/>
      <c r="D183" s="22"/>
      <c r="E183" s="22"/>
      <c r="F183" s="22"/>
      <c r="G183" s="22"/>
    </row>
    <row r="184" spans="3:7" x14ac:dyDescent="0.25">
      <c r="C184" s="22"/>
      <c r="D184" s="22"/>
      <c r="E184" s="22"/>
      <c r="F184" s="22"/>
      <c r="G184" s="22"/>
    </row>
    <row r="185" spans="3:7" x14ac:dyDescent="0.25">
      <c r="C185" s="22"/>
      <c r="D185" s="22"/>
      <c r="E185" s="22"/>
      <c r="F185" s="22"/>
      <c r="G185" s="22"/>
    </row>
    <row r="186" spans="3:7" x14ac:dyDescent="0.25">
      <c r="C186" s="22"/>
      <c r="D186" s="22"/>
      <c r="E186" s="22"/>
      <c r="F186" s="22"/>
      <c r="G186" s="22"/>
    </row>
    <row r="187" spans="3:7" x14ac:dyDescent="0.25">
      <c r="C187" s="22"/>
      <c r="D187" s="22"/>
      <c r="E187" s="22"/>
      <c r="F187" s="22"/>
      <c r="G187" s="22"/>
    </row>
    <row r="188" spans="3:7" x14ac:dyDescent="0.25">
      <c r="C188" s="22"/>
      <c r="D188" s="22"/>
      <c r="E188" s="22"/>
      <c r="F188" s="22"/>
      <c r="G188" s="22"/>
    </row>
    <row r="189" spans="3:7" x14ac:dyDescent="0.25">
      <c r="C189" s="22"/>
      <c r="D189" s="22"/>
      <c r="E189" s="22"/>
      <c r="F189" s="22"/>
      <c r="G189" s="22"/>
    </row>
    <row r="190" spans="3:7" x14ac:dyDescent="0.25">
      <c r="C190" s="22"/>
      <c r="D190" s="22"/>
      <c r="E190" s="22"/>
      <c r="F190" s="22"/>
      <c r="G190" s="22"/>
    </row>
    <row r="191" spans="3:7" x14ac:dyDescent="0.25">
      <c r="C191" s="22"/>
      <c r="D191" s="22"/>
      <c r="E191" s="22"/>
      <c r="F191" s="22"/>
      <c r="G191" s="22"/>
    </row>
    <row r="192" spans="3:7" x14ac:dyDescent="0.25">
      <c r="C192" s="22"/>
      <c r="D192" s="22"/>
      <c r="E192" s="22"/>
      <c r="F192" s="22"/>
      <c r="G192" s="22"/>
    </row>
    <row r="193" spans="3:7" x14ac:dyDescent="0.25">
      <c r="C193" s="22"/>
      <c r="D193" s="22"/>
      <c r="E193" s="22"/>
      <c r="F193" s="22"/>
      <c r="G193" s="22"/>
    </row>
    <row r="194" spans="3:7" x14ac:dyDescent="0.25">
      <c r="C194" s="22"/>
      <c r="D194" s="22"/>
      <c r="E194" s="22"/>
      <c r="F194" s="22"/>
      <c r="G194" s="22"/>
    </row>
    <row r="195" spans="3:7" x14ac:dyDescent="0.25">
      <c r="C195" s="22"/>
      <c r="D195" s="22"/>
      <c r="E195" s="22"/>
      <c r="F195" s="22"/>
      <c r="G195" s="22"/>
    </row>
    <row r="196" spans="3:7" x14ac:dyDescent="0.25">
      <c r="C196" s="22"/>
      <c r="D196" s="22"/>
      <c r="E196" s="22"/>
      <c r="F196" s="22"/>
      <c r="G196" s="22"/>
    </row>
    <row r="197" spans="3:7" x14ac:dyDescent="0.25">
      <c r="C197" s="22"/>
      <c r="D197" s="22"/>
      <c r="E197" s="22"/>
      <c r="F197" s="22"/>
      <c r="G197" s="22"/>
    </row>
    <row r="198" spans="3:7" x14ac:dyDescent="0.25">
      <c r="C198" s="22"/>
      <c r="D198" s="22"/>
      <c r="E198" s="22"/>
      <c r="F198" s="22"/>
      <c r="G198" s="22"/>
    </row>
    <row r="199" spans="3:7" x14ac:dyDescent="0.25">
      <c r="C199" s="22"/>
      <c r="D199" s="22"/>
      <c r="E199" s="22"/>
      <c r="F199" s="22"/>
      <c r="G199" s="22"/>
    </row>
    <row r="200" spans="3:7" x14ac:dyDescent="0.25">
      <c r="C200" s="22"/>
      <c r="D200" s="22"/>
      <c r="E200" s="22"/>
      <c r="F200" s="22"/>
      <c r="G200" s="22"/>
    </row>
    <row r="201" spans="3:7" x14ac:dyDescent="0.25">
      <c r="C201" s="22"/>
      <c r="D201" s="22"/>
      <c r="E201" s="22"/>
      <c r="F201" s="22"/>
      <c r="G201" s="22"/>
    </row>
    <row r="202" spans="3:7" x14ac:dyDescent="0.25">
      <c r="C202" s="22"/>
      <c r="D202" s="22"/>
      <c r="E202" s="22"/>
      <c r="F202" s="22"/>
      <c r="G202" s="22"/>
    </row>
    <row r="203" spans="3:7" x14ac:dyDescent="0.25">
      <c r="C203" s="22"/>
      <c r="D203" s="22"/>
      <c r="E203" s="22"/>
      <c r="F203" s="22"/>
      <c r="G203" s="22"/>
    </row>
    <row r="204" spans="3:7" x14ac:dyDescent="0.25">
      <c r="C204" s="22"/>
      <c r="D204" s="22"/>
      <c r="E204" s="22"/>
      <c r="F204" s="22"/>
      <c r="G204" s="22"/>
    </row>
    <row r="205" spans="3:7" x14ac:dyDescent="0.25">
      <c r="C205" s="22"/>
      <c r="D205" s="22"/>
      <c r="E205" s="22"/>
      <c r="F205" s="22"/>
      <c r="G205" s="22"/>
    </row>
    <row r="206" spans="3:7" x14ac:dyDescent="0.25">
      <c r="C206" s="22"/>
      <c r="D206" s="22"/>
      <c r="E206" s="22"/>
      <c r="F206" s="22"/>
      <c r="G206" s="22"/>
    </row>
    <row r="207" spans="3:7" x14ac:dyDescent="0.25">
      <c r="C207" s="22"/>
      <c r="D207" s="22"/>
      <c r="E207" s="22"/>
      <c r="F207" s="22"/>
      <c r="G207" s="22"/>
    </row>
    <row r="208" spans="3:7" x14ac:dyDescent="0.25">
      <c r="C208" s="22"/>
      <c r="D208" s="22"/>
      <c r="E208" s="22"/>
      <c r="F208" s="22"/>
      <c r="G208" s="22"/>
    </row>
    <row r="209" spans="3:7" x14ac:dyDescent="0.25">
      <c r="C209" s="22"/>
      <c r="D209" s="22"/>
      <c r="E209" s="22"/>
      <c r="F209" s="22"/>
      <c r="G209" s="22"/>
    </row>
    <row r="210" spans="3:7" x14ac:dyDescent="0.25">
      <c r="C210" s="22"/>
      <c r="D210" s="22"/>
      <c r="E210" s="22"/>
      <c r="F210" s="22"/>
      <c r="G210" s="22"/>
    </row>
    <row r="211" spans="3:7" x14ac:dyDescent="0.25">
      <c r="C211" s="22"/>
      <c r="D211" s="22"/>
      <c r="E211" s="22"/>
      <c r="F211" s="22"/>
      <c r="G211" s="22"/>
    </row>
    <row r="212" spans="3:7" x14ac:dyDescent="0.25">
      <c r="C212" s="22"/>
      <c r="D212" s="22"/>
      <c r="E212" s="22"/>
      <c r="F212" s="22"/>
      <c r="G212" s="22"/>
    </row>
    <row r="213" spans="3:7" x14ac:dyDescent="0.25">
      <c r="C213" s="22"/>
      <c r="D213" s="22"/>
      <c r="E213" s="22"/>
      <c r="F213" s="22"/>
      <c r="G213" s="22"/>
    </row>
    <row r="214" spans="3:7" x14ac:dyDescent="0.25">
      <c r="C214" s="22"/>
      <c r="D214" s="22"/>
      <c r="E214" s="22"/>
      <c r="F214" s="22"/>
      <c r="G214" s="22"/>
    </row>
    <row r="215" spans="3:7" x14ac:dyDescent="0.25">
      <c r="C215" s="22"/>
      <c r="D215" s="22"/>
      <c r="E215" s="22"/>
      <c r="F215" s="22"/>
      <c r="G215" s="22"/>
    </row>
    <row r="216" spans="3:7" x14ac:dyDescent="0.25">
      <c r="C216" s="22"/>
      <c r="D216" s="22"/>
      <c r="E216" s="22"/>
      <c r="F216" s="22"/>
      <c r="G216" s="22"/>
    </row>
    <row r="217" spans="3:7" x14ac:dyDescent="0.25">
      <c r="C217" s="22"/>
      <c r="D217" s="22"/>
      <c r="E217" s="22"/>
      <c r="F217" s="22"/>
      <c r="G217" s="22"/>
    </row>
    <row r="218" spans="3:7" x14ac:dyDescent="0.25">
      <c r="C218" s="22"/>
      <c r="D218" s="22"/>
      <c r="E218" s="22"/>
      <c r="F218" s="22"/>
      <c r="G218" s="22"/>
    </row>
    <row r="219" spans="3:7" x14ac:dyDescent="0.25">
      <c r="C219" s="22"/>
      <c r="D219" s="22"/>
      <c r="E219" s="22"/>
      <c r="F219" s="22"/>
      <c r="G219" s="22"/>
    </row>
    <row r="220" spans="3:7" x14ac:dyDescent="0.25">
      <c r="C220" s="22"/>
      <c r="D220" s="22"/>
      <c r="E220" s="22"/>
      <c r="F220" s="22"/>
      <c r="G220" s="22"/>
    </row>
    <row r="221" spans="3:7" x14ac:dyDescent="0.25">
      <c r="C221" s="22"/>
      <c r="D221" s="22"/>
      <c r="E221" s="22"/>
      <c r="F221" s="22"/>
      <c r="G221" s="22"/>
    </row>
    <row r="222" spans="3:7" x14ac:dyDescent="0.25">
      <c r="C222" s="22"/>
      <c r="D222" s="22"/>
      <c r="E222" s="22"/>
      <c r="F222" s="22"/>
      <c r="G222" s="22"/>
    </row>
    <row r="223" spans="3:7" x14ac:dyDescent="0.25">
      <c r="C223" s="22"/>
      <c r="D223" s="22"/>
      <c r="E223" s="22"/>
      <c r="F223" s="22"/>
      <c r="G223" s="22"/>
    </row>
    <row r="224" spans="3:7" x14ac:dyDescent="0.25">
      <c r="C224" s="22"/>
      <c r="D224" s="22"/>
      <c r="E224" s="22"/>
      <c r="F224" s="22"/>
      <c r="G224" s="22"/>
    </row>
    <row r="225" spans="3:7" x14ac:dyDescent="0.25">
      <c r="C225" s="22"/>
      <c r="D225" s="22"/>
      <c r="E225" s="22"/>
      <c r="F225" s="22"/>
      <c r="G225" s="22"/>
    </row>
    <row r="226" spans="3:7" x14ac:dyDescent="0.25">
      <c r="C226" s="22"/>
      <c r="D226" s="22"/>
      <c r="E226" s="22"/>
      <c r="F226" s="22"/>
      <c r="G226" s="22"/>
    </row>
    <row r="227" spans="3:7" x14ac:dyDescent="0.25">
      <c r="C227" s="22"/>
      <c r="D227" s="22"/>
      <c r="E227" s="22"/>
      <c r="F227" s="22"/>
      <c r="G227" s="22"/>
    </row>
    <row r="228" spans="3:7" x14ac:dyDescent="0.25">
      <c r="C228" s="22"/>
      <c r="D228" s="22"/>
      <c r="E228" s="22"/>
      <c r="F228" s="22"/>
      <c r="G228" s="22"/>
    </row>
    <row r="229" spans="3:7" x14ac:dyDescent="0.25">
      <c r="C229" s="22"/>
      <c r="D229" s="22"/>
      <c r="E229" s="22"/>
      <c r="F229" s="22"/>
      <c r="G229" s="22"/>
    </row>
    <row r="230" spans="3:7" x14ac:dyDescent="0.25">
      <c r="C230" s="22"/>
      <c r="D230" s="22"/>
      <c r="E230" s="22"/>
      <c r="F230" s="22"/>
      <c r="G230" s="22"/>
    </row>
    <row r="231" spans="3:7" x14ac:dyDescent="0.25">
      <c r="C231" s="22"/>
      <c r="D231" s="22"/>
      <c r="E231" s="22"/>
      <c r="F231" s="22"/>
      <c r="G231" s="22"/>
    </row>
    <row r="232" spans="3:7" x14ac:dyDescent="0.25">
      <c r="C232" s="22"/>
      <c r="D232" s="22"/>
      <c r="E232" s="22"/>
      <c r="F232" s="22"/>
      <c r="G232" s="22"/>
    </row>
    <row r="233" spans="3:7" x14ac:dyDescent="0.25">
      <c r="C233" s="22"/>
      <c r="D233" s="22"/>
      <c r="E233" s="22"/>
      <c r="F233" s="22"/>
      <c r="G233" s="22"/>
    </row>
    <row r="234" spans="3:7" x14ac:dyDescent="0.25">
      <c r="C234" s="22"/>
      <c r="D234" s="22"/>
      <c r="E234" s="22"/>
      <c r="F234" s="22"/>
      <c r="G234" s="22"/>
    </row>
    <row r="235" spans="3:7" x14ac:dyDescent="0.25">
      <c r="C235" s="22"/>
      <c r="D235" s="22"/>
      <c r="E235" s="22"/>
      <c r="F235" s="22"/>
      <c r="G235" s="22"/>
    </row>
    <row r="236" spans="3:7" x14ac:dyDescent="0.25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M59"/>
  <sheetViews>
    <sheetView workbookViewId="0">
      <selection activeCell="D8" sqref="D8"/>
    </sheetView>
  </sheetViews>
  <sheetFormatPr defaultColWidth="8.6640625" defaultRowHeight="13.2" x14ac:dyDescent="0.25"/>
  <cols>
    <col min="1" max="1" width="8.6640625" style="14"/>
    <col min="2" max="2" width="25" style="14" customWidth="1"/>
    <col min="3" max="3" width="11.33203125" style="14" customWidth="1"/>
    <col min="4" max="7" width="10.88671875" style="14" customWidth="1"/>
    <col min="8" max="8" width="8.6640625" style="14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6384" width="8.6640625" style="14"/>
  </cols>
  <sheetData>
    <row r="1" spans="1:13" x14ac:dyDescent="0.25">
      <c r="A1" s="1" t="s">
        <v>82</v>
      </c>
    </row>
    <row r="2" spans="1:13" x14ac:dyDescent="0.25">
      <c r="A2" s="2" t="s">
        <v>72</v>
      </c>
    </row>
    <row r="4" spans="1:13" ht="13.8" thickBot="1" x14ac:dyDescent="0.3">
      <c r="A4" s="25" t="s">
        <v>77</v>
      </c>
    </row>
    <row r="5" spans="1:13" ht="13.8" thickBot="1" x14ac:dyDescent="0.3">
      <c r="A5" s="14" t="s">
        <v>78</v>
      </c>
      <c r="D5" s="26"/>
    </row>
    <row r="6" spans="1:13" ht="13.8" thickBot="1" x14ac:dyDescent="0.3">
      <c r="A6" s="14" t="s">
        <v>79</v>
      </c>
      <c r="D6" s="27">
        <f>+D5*(100%+D7)</f>
        <v>0</v>
      </c>
    </row>
    <row r="7" spans="1:13" x14ac:dyDescent="0.25">
      <c r="A7" s="14" t="s">
        <v>80</v>
      </c>
      <c r="D7" s="23">
        <f>+'Løntabel oktober 2019'!D7</f>
        <v>3.2343428403410757E-2</v>
      </c>
    </row>
    <row r="9" spans="1:13" x14ac:dyDescent="0.25">
      <c r="A9" s="14" t="s">
        <v>1</v>
      </c>
      <c r="D9" s="15">
        <v>5.5E-2</v>
      </c>
    </row>
    <row r="10" spans="1:13" x14ac:dyDescent="0.25">
      <c r="A10" s="14" t="s">
        <v>2</v>
      </c>
      <c r="D10" s="15">
        <v>0.11</v>
      </c>
    </row>
    <row r="13" spans="1:13" x14ac:dyDescent="0.25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5">
      <c r="A14" s="2"/>
      <c r="B14" s="2"/>
      <c r="C14" s="2"/>
      <c r="D14" s="2"/>
      <c r="E14" s="2"/>
      <c r="F14" s="2"/>
      <c r="G14" s="2"/>
    </row>
    <row r="15" spans="1:13" x14ac:dyDescent="0.25">
      <c r="A15" s="2"/>
      <c r="B15" s="1" t="s">
        <v>9</v>
      </c>
      <c r="C15" s="2"/>
      <c r="D15" s="2"/>
      <c r="E15" s="2"/>
      <c r="F15" s="2"/>
      <c r="G15" s="2"/>
    </row>
    <row r="16" spans="1:13" x14ac:dyDescent="0.25">
      <c r="A16" s="4">
        <v>19</v>
      </c>
      <c r="B16" s="5" t="s">
        <v>10</v>
      </c>
      <c r="C16" s="6">
        <f>+'Løntabel oktober 2019'!C15/160.33</f>
        <v>158.31338193895277</v>
      </c>
      <c r="D16" s="6">
        <f>+'Løntabel oktober 2019'!D15/160.33</f>
        <v>160.90595685909463</v>
      </c>
      <c r="E16" s="6">
        <f>+'Løntabel oktober 2019'!E15/160.33</f>
        <v>162.70092786075259</v>
      </c>
      <c r="F16" s="6">
        <f>+'Løntabel oktober 2019'!F15/160.33</f>
        <v>165.29357678662637</v>
      </c>
      <c r="G16" s="6">
        <f>+'Løntabel oktober 2019'!G15/160.33</f>
        <v>167.08862324768282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5">
      <c r="A17" s="2"/>
      <c r="B17" s="14" t="s">
        <v>16</v>
      </c>
      <c r="C17" s="16">
        <f>C16*$D$9</f>
        <v>8.7072360066424022</v>
      </c>
      <c r="D17" s="16">
        <f>D16*$D$9</f>
        <v>8.849827627250205</v>
      </c>
      <c r="E17" s="16">
        <f>E16*$D$9</f>
        <v>8.9485510323413919</v>
      </c>
      <c r="F17" s="16">
        <f>F16*$D$9</f>
        <v>9.0911467232644512</v>
      </c>
      <c r="G17" s="16">
        <f>G16*$D$9</f>
        <v>9.1898742786225558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5">
      <c r="A18" s="2"/>
      <c r="B18" s="14" t="s">
        <v>22</v>
      </c>
      <c r="C18" s="16">
        <f>C16-C17</f>
        <v>149.60614593231037</v>
      </c>
      <c r="D18" s="16">
        <f>D16-D17</f>
        <v>152.05612923184444</v>
      </c>
      <c r="E18" s="16">
        <f>E16-E17</f>
        <v>153.7523768284112</v>
      </c>
      <c r="F18" s="16">
        <f>F16-F17</f>
        <v>156.20243006336193</v>
      </c>
      <c r="G18" s="16">
        <f>G16-G17</f>
        <v>157.89874896906025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5">
      <c r="A19" s="2"/>
      <c r="B19" s="14" t="s">
        <v>27</v>
      </c>
      <c r="C19" s="16">
        <f>C16*$D$10</f>
        <v>17.414472013284804</v>
      </c>
      <c r="D19" s="16">
        <f>D16*$D$10</f>
        <v>17.69965525450041</v>
      </c>
      <c r="E19" s="16">
        <f>E16*$D$10</f>
        <v>17.897102064682784</v>
      </c>
      <c r="F19" s="16">
        <f>F16*$D$10</f>
        <v>18.182293446528902</v>
      </c>
      <c r="G19" s="16">
        <f>G16*$D$10</f>
        <v>18.379748557245112</v>
      </c>
      <c r="I19" s="2"/>
      <c r="J19" s="8"/>
      <c r="K19" s="2"/>
    </row>
    <row r="20" spans="1:13" x14ac:dyDescent="0.25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5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5">
      <c r="A22" s="4">
        <v>24</v>
      </c>
      <c r="B22" s="5" t="s">
        <v>10</v>
      </c>
      <c r="C22" s="6">
        <f>+'Løntabel oktober 2019'!C21/160.33</f>
        <v>170.86867125452139</v>
      </c>
      <c r="D22" s="6">
        <f>+'Løntabel oktober 2019'!D21/160.33</f>
        <v>173.44528253010509</v>
      </c>
      <c r="E22" s="6">
        <f>+'Løntabel oktober 2019'!E21/160.33</f>
        <v>175.22942039134966</v>
      </c>
      <c r="F22" s="6">
        <f>+'Løntabel oktober 2019'!F21/160.33</f>
        <v>177.80603166693339</v>
      </c>
      <c r="G22" s="6">
        <f>+'Løntabel oktober 2019'!G21/160.33</f>
        <v>179.58947792913565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5">
      <c r="A23" s="2"/>
      <c r="B23" s="2" t="s">
        <v>16</v>
      </c>
      <c r="C23" s="16">
        <f>C22*$D$9</f>
        <v>9.3977769189986766</v>
      </c>
      <c r="D23" s="16">
        <f>D22*$D$9</f>
        <v>9.5394905391557803</v>
      </c>
      <c r="E23" s="16">
        <f>E22*$D$9</f>
        <v>9.6376181215242323</v>
      </c>
      <c r="F23" s="16">
        <f>F22*$D$9</f>
        <v>9.7793317416813359</v>
      </c>
      <c r="G23" s="16">
        <f>G22*$D$9</f>
        <v>9.8774212861024608</v>
      </c>
      <c r="I23" s="9" t="s">
        <v>42</v>
      </c>
      <c r="K23" s="2" t="s">
        <v>43</v>
      </c>
      <c r="L23" s="2" t="s">
        <v>44</v>
      </c>
    </row>
    <row r="24" spans="1:13" x14ac:dyDescent="0.25">
      <c r="A24" s="2"/>
      <c r="B24" s="2" t="s">
        <v>22</v>
      </c>
      <c r="C24" s="16">
        <f>C22-C23</f>
        <v>161.4708943355227</v>
      </c>
      <c r="D24" s="16">
        <f>D22-D23</f>
        <v>163.9057919909493</v>
      </c>
      <c r="E24" s="16">
        <f>E22-E23</f>
        <v>165.59180226982542</v>
      </c>
      <c r="F24" s="16">
        <f>F22-F23</f>
        <v>168.02669992525205</v>
      </c>
      <c r="G24" s="16">
        <f>G22-G23</f>
        <v>169.71205664303318</v>
      </c>
      <c r="I24" s="9"/>
      <c r="K24" s="2"/>
      <c r="L24" s="2"/>
    </row>
    <row r="25" spans="1:13" x14ac:dyDescent="0.25">
      <c r="A25" s="2"/>
      <c r="B25" s="2" t="s">
        <v>27</v>
      </c>
      <c r="C25" s="16">
        <f>C22*$D$10</f>
        <v>18.795553837997353</v>
      </c>
      <c r="D25" s="16">
        <f>D22*$D$10</f>
        <v>19.078981078311561</v>
      </c>
      <c r="E25" s="16">
        <f>E22*$D$10</f>
        <v>19.275236243048465</v>
      </c>
      <c r="F25" s="16">
        <f>F22*$D$10</f>
        <v>19.558663483362672</v>
      </c>
      <c r="G25" s="16">
        <f>G22*$D$10</f>
        <v>19.754842572204922</v>
      </c>
      <c r="I25" s="9" t="s">
        <v>45</v>
      </c>
      <c r="K25" s="14" t="s">
        <v>46</v>
      </c>
      <c r="L25" s="14" t="s">
        <v>47</v>
      </c>
    </row>
    <row r="26" spans="1:13" x14ac:dyDescent="0.25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5">
      <c r="A27" s="4">
        <v>25</v>
      </c>
      <c r="B27" s="5" t="s">
        <v>10</v>
      </c>
      <c r="C27" s="6">
        <f>+'Løntabel oktober 2019'!C26/160.33</f>
        <v>173.6226563630475</v>
      </c>
      <c r="D27" s="6">
        <f>+'Løntabel oktober 2019'!D26/160.33</f>
        <v>176.11861672402148</v>
      </c>
      <c r="E27" s="6">
        <f>+'Løntabel oktober 2019'!E26/160.33</f>
        <v>177.84639348623764</v>
      </c>
      <c r="F27" s="6">
        <f>+'Løntabel oktober 2019'!F26/160.33</f>
        <v>180.34365946374618</v>
      </c>
      <c r="G27" s="6">
        <f>+'Løntabel oktober 2019'!G26/160.33</f>
        <v>182.07136691740644</v>
      </c>
      <c r="I27" s="9" t="s">
        <v>51</v>
      </c>
      <c r="L27" s="17" t="s">
        <v>52</v>
      </c>
    </row>
    <row r="28" spans="1:13" x14ac:dyDescent="0.25">
      <c r="A28" s="2"/>
      <c r="B28" s="2" t="s">
        <v>16</v>
      </c>
      <c r="C28" s="16">
        <f>C27*$D$9</f>
        <v>9.549246099967613</v>
      </c>
      <c r="D28" s="16">
        <f>D27*$D$9</f>
        <v>9.6865239198211821</v>
      </c>
      <c r="E28" s="16">
        <f>E27*$D$9</f>
        <v>9.7815516417430697</v>
      </c>
      <c r="F28" s="16">
        <f>F27*$D$9</f>
        <v>9.9189012705060406</v>
      </c>
      <c r="G28" s="16">
        <f>G27*$D$9</f>
        <v>10.013925180457354</v>
      </c>
      <c r="I28" s="12" t="s">
        <v>53</v>
      </c>
      <c r="L28" s="17" t="s">
        <v>54</v>
      </c>
    </row>
    <row r="29" spans="1:13" x14ac:dyDescent="0.25">
      <c r="A29" s="2"/>
      <c r="B29" s="2" t="s">
        <v>22</v>
      </c>
      <c r="C29" s="16">
        <f>C27-C28</f>
        <v>164.07341026307989</v>
      </c>
      <c r="D29" s="16">
        <f>D27-D28</f>
        <v>166.43209280420029</v>
      </c>
      <c r="E29" s="16">
        <f>E27-E28</f>
        <v>168.06484184449457</v>
      </c>
      <c r="F29" s="16">
        <f>F27-F28</f>
        <v>170.42475819324014</v>
      </c>
      <c r="G29" s="16">
        <f>G27-G28</f>
        <v>172.05744173694907</v>
      </c>
      <c r="I29" s="12"/>
      <c r="L29" s="17"/>
    </row>
    <row r="30" spans="1:13" x14ac:dyDescent="0.25">
      <c r="A30" s="2"/>
      <c r="B30" s="2" t="s">
        <v>27</v>
      </c>
      <c r="C30" s="16">
        <f>C27*$D$10</f>
        <v>19.098492199935226</v>
      </c>
      <c r="D30" s="16">
        <f>D27*$D$10</f>
        <v>19.373047839642364</v>
      </c>
      <c r="E30" s="16">
        <f>E27*$D$10</f>
        <v>19.563103283486139</v>
      </c>
      <c r="F30" s="16">
        <f>F27*$D$10</f>
        <v>19.837802541012081</v>
      </c>
      <c r="G30" s="16">
        <f>G27*$D$10</f>
        <v>20.027850360914709</v>
      </c>
      <c r="I30" s="12" t="s">
        <v>55</v>
      </c>
      <c r="L30" s="13" t="s">
        <v>56</v>
      </c>
    </row>
    <row r="31" spans="1:13" x14ac:dyDescent="0.25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5">
      <c r="A32" s="4">
        <v>26</v>
      </c>
      <c r="B32" s="5" t="s">
        <v>10</v>
      </c>
      <c r="C32" s="6">
        <f>+'Løntabel oktober 2019'!C31/160.33</f>
        <v>176.43998407448166</v>
      </c>
      <c r="D32" s="6">
        <f>+'Løntabel oktober 2019'!D31/160.33</f>
        <v>178.85078463292362</v>
      </c>
      <c r="E32" s="6">
        <f>+'Løntabel oktober 2019'!E31/160.33</f>
        <v>180.51894034804636</v>
      </c>
      <c r="F32" s="6">
        <f>+'Løntabel oktober 2019'!F31/160.33</f>
        <v>182.9292192066186</v>
      </c>
      <c r="G32" s="6">
        <f>+'Løntabel oktober 2019'!G31/160.33</f>
        <v>184.59743501386137</v>
      </c>
      <c r="L32" s="17" t="s">
        <v>59</v>
      </c>
    </row>
    <row r="33" spans="1:12" x14ac:dyDescent="0.25">
      <c r="A33" s="2"/>
      <c r="B33" s="2" t="s">
        <v>16</v>
      </c>
      <c r="C33" s="16">
        <f>C32*$D$9</f>
        <v>9.7041991240964904</v>
      </c>
      <c r="D33" s="16">
        <f>D32*$D$9</f>
        <v>9.836793154810799</v>
      </c>
      <c r="E33" s="16">
        <f>E32*$D$9</f>
        <v>9.9285417191425491</v>
      </c>
      <c r="F33" s="16">
        <f>F32*$D$9</f>
        <v>10.061107056364023</v>
      </c>
      <c r="G33" s="16">
        <f>G32*$D$9</f>
        <v>10.152858925762375</v>
      </c>
      <c r="L33" s="17" t="s">
        <v>60</v>
      </c>
    </row>
    <row r="34" spans="1:12" x14ac:dyDescent="0.25">
      <c r="A34" s="2"/>
      <c r="B34" s="2" t="s">
        <v>22</v>
      </c>
      <c r="C34" s="16">
        <f>C32-C33</f>
        <v>166.73578495038515</v>
      </c>
      <c r="D34" s="16">
        <f>D32-D33</f>
        <v>169.01399147811281</v>
      </c>
      <c r="E34" s="16">
        <f>E32-E33</f>
        <v>170.59039862890381</v>
      </c>
      <c r="F34" s="16">
        <f>F32-F33</f>
        <v>172.86811215025457</v>
      </c>
      <c r="G34" s="16">
        <f>G32-G33</f>
        <v>174.44457608809898</v>
      </c>
      <c r="L34" s="17" t="s">
        <v>61</v>
      </c>
    </row>
    <row r="35" spans="1:12" x14ac:dyDescent="0.25">
      <c r="A35" s="2"/>
      <c r="B35" s="2" t="s">
        <v>27</v>
      </c>
      <c r="C35" s="16">
        <f>C32*$D$10</f>
        <v>19.408398248192981</v>
      </c>
      <c r="D35" s="16">
        <f>D32*$D$10</f>
        <v>19.673586309621598</v>
      </c>
      <c r="E35" s="16">
        <f>E32*$D$10</f>
        <v>19.857083438285098</v>
      </c>
      <c r="F35" s="16">
        <f>F32*$D$10</f>
        <v>20.122214112728045</v>
      </c>
      <c r="G35" s="16">
        <f>G32*$D$10</f>
        <v>20.305717851524751</v>
      </c>
      <c r="L35" s="17" t="s">
        <v>62</v>
      </c>
    </row>
    <row r="36" spans="1:12" x14ac:dyDescent="0.25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5">
      <c r="A37" s="4">
        <v>28</v>
      </c>
      <c r="B37" s="5" t="s">
        <v>10</v>
      </c>
      <c r="C37" s="6">
        <f>+'Løntabel oktober 2019'!C36/160.33</f>
        <v>182.2672853700291</v>
      </c>
      <c r="D37" s="6">
        <f>+'Løntabel oktober 2019'!D36/160.33</f>
        <v>184.48667636377067</v>
      </c>
      <c r="E37" s="6">
        <f>+'Løntabel oktober 2019'!E36/160.33</f>
        <v>186.02304356128641</v>
      </c>
      <c r="F37" s="6">
        <f>+'Løntabel oktober 2019'!F36/160.33</f>
        <v>188.24243455502796</v>
      </c>
      <c r="G37" s="6">
        <f>+'Løntabel oktober 2019'!G36/160.33</f>
        <v>189.77821996055366</v>
      </c>
      <c r="L37" s="14" t="s">
        <v>64</v>
      </c>
    </row>
    <row r="38" spans="1:12" x14ac:dyDescent="0.25">
      <c r="A38" s="2"/>
      <c r="B38" s="2" t="s">
        <v>16</v>
      </c>
      <c r="C38" s="16">
        <f>C37*$D$9</f>
        <v>10.024700695351601</v>
      </c>
      <c r="D38" s="16">
        <f>D37*$D$9</f>
        <v>10.146767200007387</v>
      </c>
      <c r="E38" s="16">
        <f>E37*$D$9</f>
        <v>10.231267395870752</v>
      </c>
      <c r="F38" s="16">
        <f>F37*$D$9</f>
        <v>10.353333900526538</v>
      </c>
      <c r="G38" s="16">
        <f>G37*$D$9</f>
        <v>10.437802097830451</v>
      </c>
      <c r="L38" s="2" t="s">
        <v>65</v>
      </c>
    </row>
    <row r="39" spans="1:12" x14ac:dyDescent="0.25">
      <c r="A39" s="2"/>
      <c r="B39" s="2" t="s">
        <v>22</v>
      </c>
      <c r="C39" s="16">
        <f>C37-C38</f>
        <v>172.24258467467749</v>
      </c>
      <c r="D39" s="16">
        <f>D37-D38</f>
        <v>174.33990916376328</v>
      </c>
      <c r="E39" s="16">
        <f>E37-E38</f>
        <v>175.79177616541565</v>
      </c>
      <c r="F39" s="16">
        <f>F37-F38</f>
        <v>177.88910065450142</v>
      </c>
      <c r="G39" s="16">
        <f>G37-G38</f>
        <v>179.3404178627232</v>
      </c>
      <c r="L39" s="14" t="s">
        <v>66</v>
      </c>
    </row>
    <row r="40" spans="1:12" x14ac:dyDescent="0.25">
      <c r="A40" s="2"/>
      <c r="B40" s="2" t="s">
        <v>27</v>
      </c>
      <c r="C40" s="16">
        <f>C37*$D$10</f>
        <v>20.049401390703203</v>
      </c>
      <c r="D40" s="16">
        <f>D37*$D$10</f>
        <v>20.293534400014774</v>
      </c>
      <c r="E40" s="16">
        <f>E37*$D$10</f>
        <v>20.462534791741504</v>
      </c>
      <c r="F40" s="16">
        <f>F37*$D$10</f>
        <v>20.706667801053076</v>
      </c>
      <c r="G40" s="16">
        <f>G37*$D$10</f>
        <v>20.875604195660902</v>
      </c>
    </row>
    <row r="41" spans="1:12" x14ac:dyDescent="0.25">
      <c r="A41" s="4">
        <v>29</v>
      </c>
      <c r="B41" s="5" t="s">
        <v>10</v>
      </c>
      <c r="C41" s="6">
        <f>+'Løntabel oktober 2019'!C40/160.33</f>
        <v>185.27922250210858</v>
      </c>
      <c r="D41" s="6">
        <f>+'Løntabel oktober 2019'!D40/160.33</f>
        <v>187.39360004166036</v>
      </c>
      <c r="E41" s="6">
        <f>+'Løntabel oktober 2019'!E40/160.33</f>
        <v>188.85702506843344</v>
      </c>
      <c r="F41" s="6">
        <f>+'Løntabel oktober 2019'!F40/160.33</f>
        <v>190.97082081599532</v>
      </c>
      <c r="G41" s="6">
        <f>+'Løntabel oktober 2019'!G40/160.33</f>
        <v>192.43482763475842</v>
      </c>
    </row>
    <row r="42" spans="1:12" x14ac:dyDescent="0.25">
      <c r="A42" s="2"/>
      <c r="B42" s="2" t="s">
        <v>16</v>
      </c>
      <c r="C42" s="16">
        <f>C41*$D$9</f>
        <v>10.190357237615972</v>
      </c>
      <c r="D42" s="16">
        <f>D41*$D$9</f>
        <v>10.30664800229132</v>
      </c>
      <c r="E42" s="16">
        <f>E41*$D$9</f>
        <v>10.38713637876384</v>
      </c>
      <c r="F42" s="16">
        <f>F41*$D$9</f>
        <v>10.503395144879743</v>
      </c>
      <c r="G42" s="16">
        <f>G41*$D$9</f>
        <v>10.583915519911713</v>
      </c>
    </row>
    <row r="43" spans="1:12" x14ac:dyDescent="0.25">
      <c r="A43" s="2"/>
      <c r="B43" s="2" t="s">
        <v>22</v>
      </c>
      <c r="C43" s="16">
        <f>C41-C42</f>
        <v>175.0888652644926</v>
      </c>
      <c r="D43" s="16">
        <f>D41-D42</f>
        <v>177.08695203936904</v>
      </c>
      <c r="E43" s="16">
        <f>E41-E42</f>
        <v>178.4698886896696</v>
      </c>
      <c r="F43" s="16">
        <f>F41-F42</f>
        <v>180.46742567111559</v>
      </c>
      <c r="G43" s="16">
        <f>G41-G42</f>
        <v>181.85091211484672</v>
      </c>
    </row>
    <row r="44" spans="1:12" x14ac:dyDescent="0.25">
      <c r="A44" s="2"/>
      <c r="B44" s="2" t="s">
        <v>27</v>
      </c>
      <c r="C44" s="16">
        <f>C41*$D$10</f>
        <v>20.380714475231944</v>
      </c>
      <c r="D44" s="16">
        <f>D41*$D$10</f>
        <v>20.61329600458264</v>
      </c>
      <c r="E44" s="16">
        <f>E41*$D$10</f>
        <v>20.77427275752768</v>
      </c>
      <c r="F44" s="16">
        <f>F41*$D$10</f>
        <v>21.006790289759486</v>
      </c>
      <c r="G44" s="16">
        <f>G41*$D$10</f>
        <v>21.167831039823426</v>
      </c>
    </row>
    <row r="45" spans="1:12" x14ac:dyDescent="0.25">
      <c r="A45" s="4">
        <v>30</v>
      </c>
      <c r="B45" s="5" t="s">
        <v>10</v>
      </c>
      <c r="C45" s="6">
        <f>+'Løntabel oktober 2019'!C44/160.33</f>
        <v>188.35643221288061</v>
      </c>
      <c r="D45" s="6">
        <f>+'Løntabel oktober 2019'!D44/160.33</f>
        <v>190.35819385055595</v>
      </c>
      <c r="E45" s="6">
        <f>+'Løntabel oktober 2019'!E44/160.33</f>
        <v>191.74474961065414</v>
      </c>
      <c r="F45" s="6">
        <f>+'Løntabel oktober 2019'!F44/160.33</f>
        <v>193.74647767614783</v>
      </c>
      <c r="G45" s="6">
        <f>+'Løntabel oktober 2019'!G44/160.33</f>
        <v>195.13245164425604</v>
      </c>
    </row>
    <row r="46" spans="1:12" x14ac:dyDescent="0.25">
      <c r="A46" s="2"/>
      <c r="B46" s="2" t="s">
        <v>16</v>
      </c>
      <c r="C46" s="16">
        <f>C45*$D$9</f>
        <v>10.359603771708434</v>
      </c>
      <c r="D46" s="16">
        <f>D45*$D$9</f>
        <v>10.469700661780577</v>
      </c>
      <c r="E46" s="16">
        <f>E45*$D$9</f>
        <v>10.545961228585977</v>
      </c>
      <c r="F46" s="16">
        <f>F45*$D$9</f>
        <v>10.656056272188131</v>
      </c>
      <c r="G46" s="16">
        <f>G45*$D$9</f>
        <v>10.732284840434081</v>
      </c>
    </row>
    <row r="47" spans="1:12" x14ac:dyDescent="0.25">
      <c r="A47" s="2"/>
      <c r="B47" s="2" t="s">
        <v>22</v>
      </c>
      <c r="C47" s="16">
        <f>C45-C46</f>
        <v>177.99682844117217</v>
      </c>
      <c r="D47" s="16">
        <f>D45-D46</f>
        <v>179.88849318877539</v>
      </c>
      <c r="E47" s="16">
        <f>E45-E46</f>
        <v>181.19878838206816</v>
      </c>
      <c r="F47" s="16">
        <f>F45-F46</f>
        <v>183.09042140395971</v>
      </c>
      <c r="G47" s="16">
        <f>G45-G46</f>
        <v>184.40016680382195</v>
      </c>
    </row>
    <row r="48" spans="1:12" x14ac:dyDescent="0.25">
      <c r="A48" s="2"/>
      <c r="B48" s="2" t="s">
        <v>27</v>
      </c>
      <c r="C48" s="16">
        <f>C45*$D$10</f>
        <v>20.719207543416868</v>
      </c>
      <c r="D48" s="16">
        <f>D45*$D$10</f>
        <v>20.939401323561153</v>
      </c>
      <c r="E48" s="16">
        <f>E45*$D$10</f>
        <v>21.091922457171954</v>
      </c>
      <c r="F48" s="16">
        <f>F45*$D$10</f>
        <v>21.312112544376262</v>
      </c>
      <c r="G48" s="16">
        <f>G45*$D$10</f>
        <v>21.464569680868163</v>
      </c>
    </row>
    <row r="49" spans="1:7" x14ac:dyDescent="0.25">
      <c r="A49" s="2"/>
      <c r="B49" s="2"/>
      <c r="C49" s="16"/>
      <c r="D49" s="16"/>
      <c r="E49" s="16"/>
      <c r="F49" s="16"/>
      <c r="G49" s="16"/>
    </row>
    <row r="50" spans="1:7" x14ac:dyDescent="0.25">
      <c r="A50" s="4">
        <v>31</v>
      </c>
      <c r="B50" s="5" t="s">
        <v>10</v>
      </c>
      <c r="C50" s="6">
        <f>+'Løntabel oktober 2019'!C49/160.33</f>
        <v>191.50337865881497</v>
      </c>
      <c r="D50" s="6">
        <f>+'Løntabel oktober 2019'!D49/160.33</f>
        <v>193.3867120543496</v>
      </c>
      <c r="E50" s="6">
        <f>+'Løntabel oktober 2019'!E49/160.33</f>
        <v>194.69007155988194</v>
      </c>
      <c r="F50" s="6">
        <f>+'Løntabel oktober 2019'!F49/160.33</f>
        <v>196.57340495541652</v>
      </c>
      <c r="G50" s="6">
        <f>+'Løntabel oktober 2019'!G49/160.33</f>
        <v>197.87676446094883</v>
      </c>
    </row>
    <row r="51" spans="1:7" x14ac:dyDescent="0.25">
      <c r="A51" s="2"/>
      <c r="B51" s="2" t="s">
        <v>16</v>
      </c>
      <c r="C51" s="16">
        <f>C50*$D$9</f>
        <v>10.532685826234824</v>
      </c>
      <c r="D51" s="16">
        <f>D50*$D$9</f>
        <v>10.636269162989228</v>
      </c>
      <c r="E51" s="16">
        <f>E50*$D$9</f>
        <v>10.707953935793507</v>
      </c>
      <c r="F51" s="16">
        <f>F50*$D$9</f>
        <v>10.811537272547909</v>
      </c>
      <c r="G51" s="16">
        <f>G50*$D$9</f>
        <v>10.883222045352186</v>
      </c>
    </row>
    <row r="52" spans="1:7" x14ac:dyDescent="0.25">
      <c r="A52" s="2"/>
      <c r="B52" s="2" t="s">
        <v>22</v>
      </c>
      <c r="C52" s="16">
        <f>C50-C51</f>
        <v>180.97069283258014</v>
      </c>
      <c r="D52" s="16">
        <f>D50-D51</f>
        <v>182.75044289136036</v>
      </c>
      <c r="E52" s="16">
        <f>E50-E51</f>
        <v>183.98211762408843</v>
      </c>
      <c r="F52" s="16">
        <f>F50-F51</f>
        <v>185.76186768286863</v>
      </c>
      <c r="G52" s="16">
        <f>G50-G51</f>
        <v>186.99354241559664</v>
      </c>
    </row>
    <row r="53" spans="1:7" x14ac:dyDescent="0.25">
      <c r="A53" s="2"/>
      <c r="B53" s="2" t="s">
        <v>27</v>
      </c>
      <c r="C53" s="16">
        <f>C50*$D$10</f>
        <v>21.065371652469647</v>
      </c>
      <c r="D53" s="16">
        <f>D50*$D$10</f>
        <v>21.272538325978456</v>
      </c>
      <c r="E53" s="16">
        <f>E50*$D$10</f>
        <v>21.415907871587013</v>
      </c>
      <c r="F53" s="16">
        <f>F50*$D$10</f>
        <v>21.623074545095818</v>
      </c>
      <c r="G53" s="16">
        <f>G50*$D$10</f>
        <v>21.766444090704372</v>
      </c>
    </row>
    <row r="54" spans="1:7" x14ac:dyDescent="0.25">
      <c r="A54" s="2"/>
      <c r="B54" s="1"/>
      <c r="C54" s="2"/>
      <c r="D54" s="2"/>
      <c r="E54" s="2"/>
      <c r="F54" s="2"/>
      <c r="G54" s="2"/>
    </row>
    <row r="55" spans="1:7" x14ac:dyDescent="0.25">
      <c r="A55" s="2"/>
      <c r="B55" s="1" t="s">
        <v>67</v>
      </c>
      <c r="C55" s="2"/>
      <c r="D55" s="2"/>
      <c r="E55" s="2"/>
      <c r="F55" s="2"/>
      <c r="G55" s="2"/>
    </row>
    <row r="56" spans="1:7" x14ac:dyDescent="0.25">
      <c r="A56" s="4">
        <v>39</v>
      </c>
      <c r="B56" s="5" t="s">
        <v>10</v>
      </c>
      <c r="C56" s="6">
        <f>+'Løntabel oktober 2019'!C55/160.33</f>
        <v>219.53891651953106</v>
      </c>
      <c r="D56" s="6">
        <f>+'Løntabel oktober 2019'!D55/160.33</f>
        <v>220.18288752843017</v>
      </c>
      <c r="E56" s="6">
        <f>+'Løntabel oktober 2019'!E55/160.33</f>
        <v>220.62841772924665</v>
      </c>
      <c r="F56" s="6">
        <f>+'Løntabel oktober 2019'!F55/160.33</f>
        <v>221.27243847764817</v>
      </c>
      <c r="G56" s="6">
        <f>+'Løntabel oktober 2019'!G55/160.33</f>
        <v>221.71867293395582</v>
      </c>
    </row>
    <row r="57" spans="1:7" x14ac:dyDescent="0.25">
      <c r="A57" s="2"/>
      <c r="B57" s="2" t="s">
        <v>16</v>
      </c>
      <c r="C57" s="16">
        <f>C56*$D$9</f>
        <v>12.074640408574208</v>
      </c>
      <c r="D57" s="16">
        <f>D56*$D$9</f>
        <v>12.11005881406366</v>
      </c>
      <c r="E57" s="16">
        <f>E56*$D$9</f>
        <v>12.134562975108565</v>
      </c>
      <c r="F57" s="16">
        <f>F56*$D$9</f>
        <v>12.169984116270649</v>
      </c>
      <c r="G57" s="16">
        <f>G56*$D$9</f>
        <v>12.194527011367571</v>
      </c>
    </row>
    <row r="58" spans="1:7" x14ac:dyDescent="0.25">
      <c r="A58" s="2"/>
      <c r="B58" s="2" t="s">
        <v>22</v>
      </c>
      <c r="C58" s="16">
        <f>C56-C57</f>
        <v>207.46427611095686</v>
      </c>
      <c r="D58" s="16">
        <f>D56-D57</f>
        <v>208.07282871436652</v>
      </c>
      <c r="E58" s="16">
        <f>E56-E57</f>
        <v>208.49385475413808</v>
      </c>
      <c r="F58" s="16">
        <f>F56-F57</f>
        <v>209.10245436137751</v>
      </c>
      <c r="G58" s="16">
        <f>G56-G57</f>
        <v>209.52414592258825</v>
      </c>
    </row>
    <row r="59" spans="1:7" x14ac:dyDescent="0.25">
      <c r="A59" s="2"/>
      <c r="B59" s="2" t="s">
        <v>27</v>
      </c>
      <c r="C59" s="16">
        <f>C56*$D$10</f>
        <v>24.149280817148416</v>
      </c>
      <c r="D59" s="16">
        <f>D56*$D$10</f>
        <v>24.220117628127319</v>
      </c>
      <c r="E59" s="16">
        <f>E56*$D$10</f>
        <v>24.269125950217131</v>
      </c>
      <c r="F59" s="16">
        <f>F56*$D$10</f>
        <v>24.339968232541299</v>
      </c>
      <c r="G59" s="16">
        <f>G56*$D$10</f>
        <v>24.389054022735142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6640625" defaultRowHeight="13.2" x14ac:dyDescent="0.25"/>
  <cols>
    <col min="1" max="1" width="8.6640625" style="14"/>
    <col min="2" max="2" width="16.109375" style="14" bestFit="1" customWidth="1"/>
    <col min="3" max="3" width="12.44140625" style="14" customWidth="1"/>
    <col min="4" max="4" width="12" style="14" bestFit="1" customWidth="1"/>
    <col min="5" max="5" width="11" style="14" bestFit="1" customWidth="1"/>
    <col min="6" max="7" width="10.88671875" style="14" bestFit="1" customWidth="1"/>
    <col min="8" max="8" width="10" style="14" bestFit="1" customWidth="1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4" width="16.109375" style="14" bestFit="1" customWidth="1"/>
    <col min="15" max="15" width="10.33203125" style="14" bestFit="1" customWidth="1"/>
    <col min="16" max="16384" width="8.6640625" style="14"/>
  </cols>
  <sheetData>
    <row r="1" spans="1:15" x14ac:dyDescent="0.25">
      <c r="A1" s="1" t="s">
        <v>0</v>
      </c>
    </row>
    <row r="2" spans="1:15" x14ac:dyDescent="0.25">
      <c r="A2" s="2" t="s">
        <v>74</v>
      </c>
    </row>
    <row r="3" spans="1:15" x14ac:dyDescent="0.25">
      <c r="F3" s="2"/>
    </row>
    <row r="4" spans="1:15" ht="13.8" thickBot="1" x14ac:dyDescent="0.3">
      <c r="A4" s="25" t="s">
        <v>77</v>
      </c>
      <c r="F4" s="2"/>
    </row>
    <row r="5" spans="1:15" ht="13.8" thickBot="1" x14ac:dyDescent="0.3">
      <c r="A5" s="14" t="s">
        <v>78</v>
      </c>
      <c r="D5" s="26"/>
    </row>
    <row r="6" spans="1:15" ht="13.8" thickBot="1" x14ac:dyDescent="0.3">
      <c r="A6" s="14" t="s">
        <v>79</v>
      </c>
      <c r="D6" s="27">
        <f>+D5*(100%+D7)</f>
        <v>0</v>
      </c>
    </row>
    <row r="7" spans="1:15" x14ac:dyDescent="0.25">
      <c r="A7" s="14" t="s">
        <v>80</v>
      </c>
      <c r="D7" s="22">
        <f>+C15/'Løntabel oktober 2019'!C15-1</f>
        <v>6.7407196430266936E-3</v>
      </c>
    </row>
    <row r="8" spans="1:15" x14ac:dyDescent="0.25">
      <c r="F8" s="2"/>
    </row>
    <row r="9" spans="1:15" x14ac:dyDescent="0.25">
      <c r="A9" s="14" t="s">
        <v>1</v>
      </c>
      <c r="D9" s="15">
        <v>5.5E-2</v>
      </c>
      <c r="I9" s="16"/>
    </row>
    <row r="10" spans="1:15" x14ac:dyDescent="0.25">
      <c r="A10" s="14" t="s">
        <v>2</v>
      </c>
      <c r="D10" s="15">
        <v>0.11</v>
      </c>
    </row>
    <row r="12" spans="1:15" x14ac:dyDescent="0.25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5">
      <c r="A13" s="2"/>
      <c r="B13" s="2"/>
      <c r="C13" s="2"/>
      <c r="D13" s="2"/>
      <c r="E13" s="2"/>
      <c r="F13" s="2"/>
      <c r="G13" s="2"/>
    </row>
    <row r="14" spans="1:15" x14ac:dyDescent="0.25">
      <c r="A14" s="2"/>
      <c r="B14" s="1" t="s">
        <v>9</v>
      </c>
      <c r="D14" s="19"/>
      <c r="E14" s="19"/>
      <c r="F14" s="19"/>
      <c r="G14" s="19"/>
    </row>
    <row r="15" spans="1:15" x14ac:dyDescent="0.25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5">
      <c r="A16" s="2"/>
      <c r="B16" s="14" t="s">
        <v>16</v>
      </c>
      <c r="C16" s="16">
        <f>C15*$D$9</f>
        <v>1405.4414035329471</v>
      </c>
      <c r="D16" s="16">
        <f t="shared" ref="D16:G16" si="0">D15*$D$9</f>
        <v>1428.4572224732156</v>
      </c>
      <c r="E16" s="16">
        <f t="shared" si="0"/>
        <v>1444.3922403028764</v>
      </c>
      <c r="F16" s="16">
        <f t="shared" si="0"/>
        <v>1467.4087162357405</v>
      </c>
      <c r="G16" s="16">
        <f t="shared" si="0"/>
        <v>1483.3444039630538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5">
      <c r="A17" s="2"/>
      <c r="B17" s="14" t="s">
        <v>22</v>
      </c>
      <c r="C17" s="16">
        <f>C15-C16</f>
        <v>24148.038660702456</v>
      </c>
      <c r="D17" s="16">
        <f>D15-D16</f>
        <v>24543.492277039797</v>
      </c>
      <c r="E17" s="16">
        <f>E15-E16</f>
        <v>24817.284856113056</v>
      </c>
      <c r="F17" s="16">
        <f>F15-F16</f>
        <v>25212.749760777722</v>
      </c>
      <c r="G17" s="16">
        <f>G15-G16</f>
        <v>25486.553849910651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5">
      <c r="A18" s="2"/>
      <c r="B18" s="14" t="s">
        <v>27</v>
      </c>
      <c r="C18" s="16">
        <f>C15*$D$10</f>
        <v>2810.8828070658942</v>
      </c>
      <c r="D18" s="16">
        <f>D15*$D$10</f>
        <v>2856.9144449464311</v>
      </c>
      <c r="E18" s="16">
        <f>E15*$D$10</f>
        <v>2888.7844806057528</v>
      </c>
      <c r="F18" s="16">
        <f>F15*$D$10</f>
        <v>2934.817432471481</v>
      </c>
      <c r="G18" s="16">
        <f>G15*$D$10</f>
        <v>2966.6888079261075</v>
      </c>
      <c r="I18" s="2"/>
      <c r="J18" s="8"/>
      <c r="K18" s="2"/>
      <c r="O18" s="9"/>
    </row>
    <row r="19" spans="1:15" x14ac:dyDescent="0.25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5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5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5">
      <c r="A22" s="2"/>
      <c r="B22" s="2" t="s">
        <v>16</v>
      </c>
      <c r="C22" s="16">
        <f>C21*$D$9</f>
        <v>1516.9021229068744</v>
      </c>
      <c r="D22" s="16">
        <f t="shared" ref="D22:G22" si="1">D21*$D$9</f>
        <v>1539.7762231450438</v>
      </c>
      <c r="E22" s="16">
        <f t="shared" si="1"/>
        <v>1555.6150687883687</v>
      </c>
      <c r="F22" s="16">
        <f t="shared" si="1"/>
        <v>1578.4891690265381</v>
      </c>
      <c r="G22" s="16">
        <f t="shared" si="1"/>
        <v>1594.3218749366529</v>
      </c>
      <c r="I22" s="9" t="s">
        <v>42</v>
      </c>
      <c r="K22" s="2" t="s">
        <v>43</v>
      </c>
      <c r="L22" s="2" t="s">
        <v>44</v>
      </c>
      <c r="O22" s="9"/>
    </row>
    <row r="23" spans="1:15" x14ac:dyDescent="0.25">
      <c r="A23" s="2"/>
      <c r="B23" s="2" t="s">
        <v>22</v>
      </c>
      <c r="C23" s="16">
        <f>C21-C22</f>
        <v>26063.136475399933</v>
      </c>
      <c r="D23" s="16">
        <f>D21-D22</f>
        <v>26456.155106764843</v>
      </c>
      <c r="E23" s="16">
        <f>E21-E22</f>
        <v>26728.295272818337</v>
      </c>
      <c r="F23" s="16">
        <f>F21-F22</f>
        <v>27121.313904183244</v>
      </c>
      <c r="G23" s="16">
        <f>G21-G22</f>
        <v>27393.348578457037</v>
      </c>
      <c r="I23" s="9"/>
      <c r="K23" s="2"/>
      <c r="L23" s="2"/>
      <c r="O23" s="9"/>
    </row>
    <row r="24" spans="1:15" x14ac:dyDescent="0.25">
      <c r="A24" s="2"/>
      <c r="B24" s="2" t="s">
        <v>27</v>
      </c>
      <c r="C24" s="16">
        <f>C21*$D$10</f>
        <v>3033.8042458137488</v>
      </c>
      <c r="D24" s="16">
        <f>D21*$D$10</f>
        <v>3079.5524462900876</v>
      </c>
      <c r="E24" s="16">
        <f>E21*$D$10</f>
        <v>3111.2301375767374</v>
      </c>
      <c r="F24" s="16">
        <f>F21*$D$10</f>
        <v>3156.9783380530762</v>
      </c>
      <c r="G24" s="16">
        <f>G21*$D$10</f>
        <v>3188.6437498733058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5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5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9" t="s">
        <v>51</v>
      </c>
      <c r="L26" s="17" t="s">
        <v>52</v>
      </c>
      <c r="O26" s="12"/>
    </row>
    <row r="27" spans="1:15" x14ac:dyDescent="0.25">
      <c r="A27" s="2"/>
      <c r="B27" s="2" t="s">
        <v>16</v>
      </c>
      <c r="C27" s="16">
        <f>C26*$D$9</f>
        <v>1541.3508754307027</v>
      </c>
      <c r="D27" s="16">
        <f t="shared" ref="D27:G27" si="2">D26*$D$9</f>
        <v>1563.5089898612478</v>
      </c>
      <c r="E27" s="16">
        <f t="shared" si="2"/>
        <v>1578.8474847372972</v>
      </c>
      <c r="F27" s="16">
        <f t="shared" si="2"/>
        <v>1601.0171898970166</v>
      </c>
      <c r="G27" s="16">
        <f t="shared" si="2"/>
        <v>1616.3550694800767</v>
      </c>
      <c r="I27" s="12" t="s">
        <v>53</v>
      </c>
      <c r="L27" s="17" t="s">
        <v>54</v>
      </c>
      <c r="O27" s="12"/>
    </row>
    <row r="28" spans="1:15" x14ac:dyDescent="0.25">
      <c r="A28" s="2"/>
      <c r="B28" s="2" t="s">
        <v>22</v>
      </c>
      <c r="C28" s="16">
        <f>C26-C27</f>
        <v>26483.210496036616</v>
      </c>
      <c r="D28" s="16">
        <f>D26-D27</f>
        <v>26863.927189434165</v>
      </c>
      <c r="E28" s="16">
        <f>E26-E27</f>
        <v>27127.470419577199</v>
      </c>
      <c r="F28" s="16">
        <f>F26-F27</f>
        <v>27508.38626277601</v>
      </c>
      <c r="G28" s="16">
        <f>G26-G27</f>
        <v>27771.918921066772</v>
      </c>
      <c r="I28" s="12"/>
      <c r="L28" s="17"/>
      <c r="O28" s="8"/>
    </row>
    <row r="29" spans="1:15" x14ac:dyDescent="0.25">
      <c r="A29" s="2"/>
      <c r="B29" s="2" t="s">
        <v>27</v>
      </c>
      <c r="C29" s="16">
        <f>C26*$D$10</f>
        <v>3082.7017508614053</v>
      </c>
      <c r="D29" s="16">
        <f>D26*$D$10</f>
        <v>3127.0179797224955</v>
      </c>
      <c r="E29" s="16">
        <f>E26*$D$10</f>
        <v>3157.6949694745945</v>
      </c>
      <c r="F29" s="16">
        <f>F26*$D$10</f>
        <v>3202.0343797940332</v>
      </c>
      <c r="G29" s="16">
        <f>G26*$D$10</f>
        <v>3232.7101389601535</v>
      </c>
      <c r="I29" s="12" t="s">
        <v>55</v>
      </c>
      <c r="L29" s="13" t="s">
        <v>56</v>
      </c>
      <c r="O29" s="8"/>
    </row>
    <row r="30" spans="1:15" x14ac:dyDescent="0.25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5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7" t="s">
        <v>59</v>
      </c>
      <c r="O31" s="8"/>
    </row>
    <row r="32" spans="1:15" x14ac:dyDescent="0.25">
      <c r="A32" s="2"/>
      <c r="B32" s="2" t="s">
        <v>16</v>
      </c>
      <c r="C32" s="16">
        <f>C31*$D$9</f>
        <v>1566.3619576555593</v>
      </c>
      <c r="D32" s="16">
        <f t="shared" ref="D32:G32" si="3">D31*$D$9</f>
        <v>1587.7640582170975</v>
      </c>
      <c r="E32" s="16">
        <f t="shared" si="3"/>
        <v>1602.5732618413224</v>
      </c>
      <c r="F32" s="16">
        <f t="shared" si="3"/>
        <v>1623.9707309649609</v>
      </c>
      <c r="G32" s="16">
        <f t="shared" si="3"/>
        <v>1638.7804680624304</v>
      </c>
      <c r="L32" s="17" t="s">
        <v>60</v>
      </c>
      <c r="O32" s="8"/>
    </row>
    <row r="33" spans="1:15" x14ac:dyDescent="0.25">
      <c r="A33" s="2"/>
      <c r="B33" s="2" t="s">
        <v>22</v>
      </c>
      <c r="C33" s="16">
        <f>C31-C32</f>
        <v>26912.946363354611</v>
      </c>
      <c r="D33" s="16">
        <f>D31-D32</f>
        <v>27280.673363911948</v>
      </c>
      <c r="E33" s="16">
        <f>E31-E32</f>
        <v>27535.122408000901</v>
      </c>
      <c r="F33" s="16">
        <f>F31-F32</f>
        <v>27902.76983203433</v>
      </c>
      <c r="G33" s="16">
        <f>G31-G32</f>
        <v>28157.228042163573</v>
      </c>
      <c r="L33" s="17" t="s">
        <v>61</v>
      </c>
    </row>
    <row r="34" spans="1:15" x14ac:dyDescent="0.25">
      <c r="A34" s="2"/>
      <c r="B34" s="2" t="s">
        <v>27</v>
      </c>
      <c r="C34" s="16">
        <f>C31*$D$10</f>
        <v>3132.7239153111186</v>
      </c>
      <c r="D34" s="16">
        <f>D31*$D$10</f>
        <v>3175.528116434195</v>
      </c>
      <c r="E34" s="16">
        <f>E31*$D$10</f>
        <v>3205.1465236826448</v>
      </c>
      <c r="F34" s="16">
        <f>F31*$D$10</f>
        <v>3247.9414619299218</v>
      </c>
      <c r="G34" s="16">
        <f>G31*$D$10</f>
        <v>3277.5609361248607</v>
      </c>
      <c r="L34" s="17" t="s">
        <v>62</v>
      </c>
      <c r="O34" s="2"/>
    </row>
    <row r="35" spans="1:15" x14ac:dyDescent="0.25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5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4" t="s">
        <v>64</v>
      </c>
    </row>
    <row r="37" spans="1:15" x14ac:dyDescent="0.25">
      <c r="A37" s="2"/>
      <c r="B37" s="2" t="s">
        <v>16</v>
      </c>
      <c r="C37" s="16">
        <f>C36*$D$9</f>
        <v>1618.0943533085162</v>
      </c>
      <c r="D37" s="16">
        <f t="shared" ref="D37:G37" si="4">D36*$D$9</f>
        <v>1637.7971981029971</v>
      </c>
      <c r="E37" s="16">
        <f t="shared" si="4"/>
        <v>1651.4364372119883</v>
      </c>
      <c r="F37" s="16">
        <f t="shared" si="4"/>
        <v>1671.1392820064691</v>
      </c>
      <c r="G37" s="16">
        <f t="shared" si="4"/>
        <v>1684.773356204314</v>
      </c>
      <c r="L37" s="2" t="s">
        <v>65</v>
      </c>
      <c r="O37" s="2"/>
    </row>
    <row r="38" spans="1:15" x14ac:dyDescent="0.25">
      <c r="A38" s="2"/>
      <c r="B38" s="2" t="s">
        <v>22</v>
      </c>
      <c r="C38" s="16">
        <f>C36-C37</f>
        <v>27801.802979573597</v>
      </c>
      <c r="D38" s="16">
        <f>D36-D37</f>
        <v>28140.333676496946</v>
      </c>
      <c r="E38" s="16">
        <f>E36-E37</f>
        <v>28374.680603005982</v>
      </c>
      <c r="F38" s="16">
        <f>F36-F37</f>
        <v>28713.211299929331</v>
      </c>
      <c r="G38" s="16">
        <f>G36-G37</f>
        <v>28947.469483874123</v>
      </c>
      <c r="L38" s="14" t="s">
        <v>66</v>
      </c>
      <c r="O38" s="2"/>
    </row>
    <row r="39" spans="1:15" x14ac:dyDescent="0.25">
      <c r="A39" s="2"/>
      <c r="B39" s="2" t="s">
        <v>27</v>
      </c>
      <c r="C39" s="16">
        <f>C36*$D$10</f>
        <v>3236.1887066170325</v>
      </c>
      <c r="D39" s="16">
        <f>D36*$D$10</f>
        <v>3275.5943962059941</v>
      </c>
      <c r="E39" s="16">
        <f>E36*$D$10</f>
        <v>3302.8728744239766</v>
      </c>
      <c r="F39" s="16">
        <f>F36*$D$10</f>
        <v>3342.2785640129382</v>
      </c>
      <c r="G39" s="16">
        <f>G36*$D$10</f>
        <v>3369.5467124086281</v>
      </c>
    </row>
    <row r="40" spans="1:15" x14ac:dyDescent="0.25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5">
      <c r="A41" s="2"/>
      <c r="B41" s="2" t="s">
        <v>16</v>
      </c>
      <c r="C41" s="16">
        <f>C40*$D$9</f>
        <v>1644.8330983117344</v>
      </c>
      <c r="D41" s="16">
        <f t="shared" ref="D41:G41" si="5">D40*$D$9</f>
        <v>1663.603676644349</v>
      </c>
      <c r="E41" s="16">
        <f t="shared" si="5"/>
        <v>1676.595365018401</v>
      </c>
      <c r="F41" s="16">
        <f t="shared" si="5"/>
        <v>1695.3607784398698</v>
      </c>
      <c r="G41" s="16">
        <f t="shared" si="5"/>
        <v>1708.3576317250686</v>
      </c>
    </row>
    <row r="42" spans="1:15" x14ac:dyDescent="0.25">
      <c r="A42" s="2"/>
      <c r="B42" s="2" t="s">
        <v>22</v>
      </c>
      <c r="C42" s="16">
        <f>C40-C41</f>
        <v>28261.223234628891</v>
      </c>
      <c r="D42" s="16">
        <f>D40-D41</f>
        <v>28583.735898707448</v>
      </c>
      <c r="E42" s="16">
        <f>E40-E41</f>
        <v>28806.956726225253</v>
      </c>
      <c r="F42" s="16">
        <f>F40-F41</f>
        <v>29129.380647739581</v>
      </c>
      <c r="G42" s="16">
        <f>G40-G41</f>
        <v>29352.690217821633</v>
      </c>
    </row>
    <row r="43" spans="1:15" x14ac:dyDescent="0.25">
      <c r="A43" s="2"/>
      <c r="B43" s="2" t="s">
        <v>27</v>
      </c>
      <c r="C43" s="16">
        <f>C40*$D$10</f>
        <v>3289.6661966234687</v>
      </c>
      <c r="D43" s="16">
        <f>D40*$D$10</f>
        <v>3327.207353288698</v>
      </c>
      <c r="E43" s="16">
        <f>E40*$D$10</f>
        <v>3353.1907300368021</v>
      </c>
      <c r="F43" s="16">
        <f>F40*$D$10</f>
        <v>3390.7215568797396</v>
      </c>
      <c r="G43" s="16">
        <f>G40*$D$10</f>
        <v>3416.7152634501372</v>
      </c>
    </row>
    <row r="44" spans="1:15" x14ac:dyDescent="0.25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5">
      <c r="A45" s="2"/>
      <c r="B45" s="2" t="s">
        <v>16</v>
      </c>
      <c r="C45" s="16">
        <f>C44*$D$9</f>
        <v>1672.1513065510123</v>
      </c>
      <c r="D45" s="16">
        <f t="shared" ref="D45:G45" si="6">D44*$D$9</f>
        <v>1689.9221270030557</v>
      </c>
      <c r="E45" s="16">
        <f t="shared" si="6"/>
        <v>1702.2314014919332</v>
      </c>
      <c r="F45" s="16">
        <f t="shared" si="6"/>
        <v>1720.0019239038893</v>
      </c>
      <c r="G45" s="16">
        <f t="shared" si="6"/>
        <v>1732.3060334816207</v>
      </c>
    </row>
    <row r="46" spans="1:15" x14ac:dyDescent="0.25">
      <c r="A46" s="2"/>
      <c r="B46" s="2" t="s">
        <v>22</v>
      </c>
      <c r="C46" s="16">
        <f>C44-C45</f>
        <v>28730.599721649214</v>
      </c>
      <c r="D46" s="16">
        <f>D44-D45</f>
        <v>29035.93472759796</v>
      </c>
      <c r="E46" s="16">
        <f>E44-E45</f>
        <v>29247.430443815945</v>
      </c>
      <c r="F46" s="16">
        <f>F44-F45</f>
        <v>29552.760328894099</v>
      </c>
      <c r="G46" s="16">
        <f>G44-G45</f>
        <v>29764.167302547845</v>
      </c>
      <c r="O46" s="2"/>
    </row>
    <row r="47" spans="1:15" x14ac:dyDescent="0.25">
      <c r="A47" s="2"/>
      <c r="B47" s="2" t="s">
        <v>27</v>
      </c>
      <c r="C47" s="16">
        <f>C44*$D$10</f>
        <v>3344.3026131020247</v>
      </c>
      <c r="D47" s="16">
        <f>D44*$D$10</f>
        <v>3379.8442540061114</v>
      </c>
      <c r="E47" s="16">
        <f>E44*$D$10</f>
        <v>3404.4628029838664</v>
      </c>
      <c r="F47" s="16">
        <f>F44*$D$10</f>
        <v>3440.0038478077786</v>
      </c>
      <c r="G47" s="16">
        <f>G44*$D$10</f>
        <v>3464.6120669632414</v>
      </c>
    </row>
    <row r="48" spans="1:15" x14ac:dyDescent="0.25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5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  <c r="O49" s="17"/>
    </row>
    <row r="50" spans="1:15" x14ac:dyDescent="0.25">
      <c r="A50" s="2"/>
      <c r="B50" s="2" t="s">
        <v>16</v>
      </c>
      <c r="C50" s="16">
        <f>C49*$D$9</f>
        <v>1700.0886089802063</v>
      </c>
      <c r="D50" s="16">
        <f t="shared" ref="D50:G50" si="7">D49*$D$9</f>
        <v>1716.8080719739371</v>
      </c>
      <c r="E50" s="16">
        <f t="shared" si="7"/>
        <v>1728.378764168926</v>
      </c>
      <c r="F50" s="16">
        <f t="shared" si="7"/>
        <v>1745.0982271626565</v>
      </c>
      <c r="G50" s="16">
        <f t="shared" si="7"/>
        <v>1756.6689193576451</v>
      </c>
      <c r="O50" s="17"/>
    </row>
    <row r="51" spans="1:15" x14ac:dyDescent="0.25">
      <c r="A51" s="2"/>
      <c r="B51" s="2" t="s">
        <v>22</v>
      </c>
      <c r="C51" s="16">
        <f>C49-C50</f>
        <v>29210.613372478088</v>
      </c>
      <c r="D51" s="16">
        <f>D49-D50</f>
        <v>29497.88414573401</v>
      </c>
      <c r="E51" s="16">
        <f>E49-E50</f>
        <v>29696.68967526609</v>
      </c>
      <c r="F51" s="16">
        <f>F49-F50</f>
        <v>29983.960448522008</v>
      </c>
      <c r="G51" s="16">
        <f>G49-G50</f>
        <v>30182.765978054085</v>
      </c>
      <c r="O51" s="13"/>
    </row>
    <row r="52" spans="1:15" x14ac:dyDescent="0.25">
      <c r="A52" s="2"/>
      <c r="B52" s="2" t="s">
        <v>27</v>
      </c>
      <c r="C52" s="16">
        <f>C49*$D$10</f>
        <v>3400.1772179604127</v>
      </c>
      <c r="D52" s="16">
        <f>D49*$D$10</f>
        <v>3433.6161439478742</v>
      </c>
      <c r="E52" s="16">
        <f>E49*$D$10</f>
        <v>3456.7575283378519</v>
      </c>
      <c r="F52" s="16">
        <f>F49*$D$10</f>
        <v>3490.196454325313</v>
      </c>
      <c r="G52" s="16">
        <f>G49*$D$10</f>
        <v>3513.3378387152902</v>
      </c>
      <c r="O52" s="17"/>
    </row>
    <row r="53" spans="1:15" x14ac:dyDescent="0.25">
      <c r="A53" s="2"/>
      <c r="B53" s="1"/>
      <c r="C53" s="2"/>
      <c r="D53" s="2"/>
      <c r="E53" s="2"/>
      <c r="F53" s="2"/>
      <c r="G53" s="2"/>
      <c r="O53" s="17"/>
    </row>
    <row r="54" spans="1:15" x14ac:dyDescent="0.25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5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  <c r="O55" s="17"/>
    </row>
    <row r="56" spans="1:15" x14ac:dyDescent="0.25">
      <c r="A56" s="2"/>
      <c r="B56" s="2" t="s">
        <v>16</v>
      </c>
      <c r="C56" s="16">
        <f>C55*$D$9</f>
        <v>1948.9766385149419</v>
      </c>
      <c r="D56" s="16">
        <f t="shared" ref="D56:G56" si="8">D55*$D$9</f>
        <v>1954.6935495397513</v>
      </c>
      <c r="E56" s="16">
        <f t="shared" si="8"/>
        <v>1958.6487842968058</v>
      </c>
      <c r="F56" s="16">
        <f t="shared" si="8"/>
        <v>1964.3661368885582</v>
      </c>
      <c r="G56" s="16">
        <f t="shared" si="8"/>
        <v>1968.327623737596</v>
      </c>
      <c r="O56" s="17"/>
    </row>
    <row r="57" spans="1:15" x14ac:dyDescent="0.25">
      <c r="A57" s="2"/>
      <c r="B57" s="2" t="s">
        <v>22</v>
      </c>
      <c r="C57" s="16">
        <f>C55-C56</f>
        <v>33486.962243574912</v>
      </c>
      <c r="D57" s="16">
        <f>D55-D56</f>
        <v>33585.189169364821</v>
      </c>
      <c r="E57" s="16">
        <f>E55-E56</f>
        <v>33653.147293826936</v>
      </c>
      <c r="F57" s="16">
        <f>F55-F56</f>
        <v>33751.381806539772</v>
      </c>
      <c r="G57" s="16">
        <f>G55-G56</f>
        <v>33819.447353309602</v>
      </c>
    </row>
    <row r="58" spans="1:15" x14ac:dyDescent="0.25">
      <c r="A58" s="2"/>
      <c r="B58" s="2" t="s">
        <v>27</v>
      </c>
      <c r="C58" s="16">
        <f>C55*$D$10</f>
        <v>3897.9532770298838</v>
      </c>
      <c r="D58" s="16">
        <f>D55*$D$10</f>
        <v>3909.3870990795026</v>
      </c>
      <c r="E58" s="16">
        <f>E55*$D$10</f>
        <v>3917.2975685936117</v>
      </c>
      <c r="F58" s="16">
        <f>F55*$D$10</f>
        <v>3928.7322737771165</v>
      </c>
      <c r="G58" s="16">
        <f>G55*$D$10</f>
        <v>3936.655247475192</v>
      </c>
    </row>
    <row r="59" spans="1:15" x14ac:dyDescent="0.25">
      <c r="A59" s="2" t="s">
        <v>28</v>
      </c>
      <c r="E59" s="10"/>
      <c r="O59" s="2"/>
    </row>
    <row r="60" spans="1:15" x14ac:dyDescent="0.25">
      <c r="C60" s="21"/>
      <c r="D60" s="21"/>
      <c r="E60" s="21"/>
      <c r="F60" s="21"/>
      <c r="G60" s="21"/>
    </row>
    <row r="61" spans="1:15" x14ac:dyDescent="0.25">
      <c r="A61" s="25" t="s">
        <v>75</v>
      </c>
      <c r="D61" s="16">
        <v>0.98</v>
      </c>
      <c r="F61" s="2"/>
      <c r="G61" s="21"/>
    </row>
    <row r="62" spans="1:15" x14ac:dyDescent="0.25">
      <c r="A62" s="14" t="s">
        <v>76</v>
      </c>
      <c r="D62" s="16">
        <v>-0.27</v>
      </c>
      <c r="F62" s="2"/>
      <c r="G62" s="21"/>
    </row>
    <row r="63" spans="1:15" x14ac:dyDescent="0.25">
      <c r="A63" s="14" t="s">
        <v>69</v>
      </c>
      <c r="D63" s="18">
        <f>+D61+D62</f>
        <v>0.71</v>
      </c>
      <c r="E63" s="24">
        <f>+D63/100</f>
        <v>7.0999999999999995E-3</v>
      </c>
      <c r="F63" s="2"/>
      <c r="G63" s="21"/>
    </row>
    <row r="64" spans="1:15" x14ac:dyDescent="0.25">
      <c r="C64" s="21"/>
      <c r="D64" s="21"/>
      <c r="E64" s="21"/>
      <c r="F64" s="21"/>
      <c r="G64" s="21"/>
    </row>
    <row r="65" spans="3:7" x14ac:dyDescent="0.25">
      <c r="C65" s="21"/>
      <c r="D65" s="21"/>
      <c r="E65" s="21"/>
      <c r="F65" s="21"/>
      <c r="G65" s="21"/>
    </row>
    <row r="66" spans="3:7" x14ac:dyDescent="0.25">
      <c r="C66" s="21"/>
      <c r="D66" s="21"/>
      <c r="E66" s="21"/>
      <c r="F66" s="21"/>
      <c r="G66" s="21"/>
    </row>
    <row r="67" spans="3:7" x14ac:dyDescent="0.25">
      <c r="C67" s="21"/>
      <c r="D67" s="21"/>
      <c r="E67" s="21"/>
      <c r="F67" s="21"/>
      <c r="G67" s="21"/>
    </row>
    <row r="68" spans="3:7" x14ac:dyDescent="0.25">
      <c r="C68" s="21"/>
      <c r="D68" s="21"/>
      <c r="E68" s="21"/>
      <c r="F68" s="21"/>
      <c r="G68" s="21"/>
    </row>
    <row r="69" spans="3:7" x14ac:dyDescent="0.25">
      <c r="C69" s="21"/>
      <c r="D69" s="21"/>
      <c r="E69" s="21"/>
      <c r="F69" s="21"/>
      <c r="G69" s="21"/>
    </row>
    <row r="70" spans="3:7" x14ac:dyDescent="0.25">
      <c r="C70" s="21"/>
      <c r="D70" s="21"/>
      <c r="E70" s="21"/>
      <c r="F70" s="21"/>
      <c r="G70" s="21"/>
    </row>
    <row r="71" spans="3:7" x14ac:dyDescent="0.25">
      <c r="C71" s="21"/>
      <c r="D71" s="21"/>
      <c r="E71" s="21"/>
      <c r="F71" s="21"/>
      <c r="G71" s="21"/>
    </row>
    <row r="72" spans="3:7" x14ac:dyDescent="0.25">
      <c r="C72" s="21"/>
      <c r="D72" s="21"/>
      <c r="E72" s="21"/>
      <c r="F72" s="21"/>
      <c r="G72" s="21"/>
    </row>
    <row r="73" spans="3:7" x14ac:dyDescent="0.25">
      <c r="C73" s="21"/>
      <c r="D73" s="21"/>
      <c r="E73" s="21"/>
      <c r="F73" s="21"/>
      <c r="G73" s="21"/>
    </row>
    <row r="74" spans="3:7" x14ac:dyDescent="0.25">
      <c r="C74" s="21"/>
      <c r="D74" s="21"/>
      <c r="E74" s="21"/>
      <c r="F74" s="21"/>
      <c r="G74" s="21"/>
    </row>
    <row r="75" spans="3:7" x14ac:dyDescent="0.25">
      <c r="C75" s="21"/>
      <c r="D75" s="21"/>
      <c r="E75" s="21"/>
      <c r="F75" s="21"/>
      <c r="G75" s="21"/>
    </row>
    <row r="76" spans="3:7" x14ac:dyDescent="0.25">
      <c r="C76" s="21"/>
      <c r="D76" s="21"/>
      <c r="E76" s="21"/>
      <c r="F76" s="21"/>
      <c r="G76" s="21"/>
    </row>
    <row r="77" spans="3:7" x14ac:dyDescent="0.25">
      <c r="C77" s="21"/>
      <c r="D77" s="21"/>
      <c r="E77" s="21"/>
      <c r="F77" s="21"/>
      <c r="G77" s="21"/>
    </row>
    <row r="78" spans="3:7" x14ac:dyDescent="0.25">
      <c r="C78" s="21"/>
      <c r="D78" s="21"/>
      <c r="E78" s="21"/>
      <c r="F78" s="21"/>
      <c r="G78" s="21"/>
    </row>
    <row r="79" spans="3:7" x14ac:dyDescent="0.25">
      <c r="C79" s="21"/>
      <c r="D79" s="21"/>
      <c r="E79" s="21"/>
      <c r="F79" s="21"/>
      <c r="G79" s="21"/>
    </row>
    <row r="80" spans="3:7" x14ac:dyDescent="0.25">
      <c r="C80" s="21"/>
      <c r="D80" s="21"/>
      <c r="E80" s="21"/>
      <c r="F80" s="21"/>
      <c r="G80" s="21"/>
    </row>
    <row r="81" spans="3:7" x14ac:dyDescent="0.25">
      <c r="C81" s="21"/>
      <c r="D81" s="21"/>
      <c r="E81" s="21"/>
      <c r="F81" s="21"/>
      <c r="G81" s="21"/>
    </row>
    <row r="82" spans="3:7" x14ac:dyDescent="0.25">
      <c r="C82" s="21"/>
      <c r="D82" s="21"/>
      <c r="E82" s="21"/>
      <c r="F82" s="21"/>
      <c r="G82" s="21"/>
    </row>
    <row r="83" spans="3:7" x14ac:dyDescent="0.25">
      <c r="C83" s="21"/>
      <c r="D83" s="21"/>
      <c r="E83" s="21"/>
      <c r="F83" s="21"/>
      <c r="G83" s="21"/>
    </row>
    <row r="84" spans="3:7" x14ac:dyDescent="0.25">
      <c r="C84" s="21"/>
      <c r="D84" s="21"/>
      <c r="E84" s="21"/>
      <c r="F84" s="21"/>
      <c r="G84" s="21"/>
    </row>
    <row r="85" spans="3:7" x14ac:dyDescent="0.25">
      <c r="C85" s="21"/>
      <c r="D85" s="21"/>
      <c r="E85" s="21"/>
      <c r="F85" s="21"/>
      <c r="G85" s="21"/>
    </row>
    <row r="86" spans="3:7" x14ac:dyDescent="0.25">
      <c r="C86" s="21"/>
      <c r="D86" s="21"/>
      <c r="E86" s="21"/>
      <c r="F86" s="21"/>
      <c r="G86" s="21"/>
    </row>
    <row r="87" spans="3:7" x14ac:dyDescent="0.25">
      <c r="C87" s="21"/>
      <c r="D87" s="21"/>
      <c r="E87" s="21"/>
      <c r="F87" s="21"/>
      <c r="G87" s="21"/>
    </row>
    <row r="88" spans="3:7" x14ac:dyDescent="0.25">
      <c r="C88" s="21"/>
      <c r="D88" s="21"/>
      <c r="E88" s="21"/>
      <c r="F88" s="21"/>
      <c r="G88" s="21"/>
    </row>
    <row r="89" spans="3:7" x14ac:dyDescent="0.25">
      <c r="C89" s="21"/>
      <c r="D89" s="21"/>
      <c r="E89" s="21"/>
      <c r="F89" s="21"/>
      <c r="G89" s="21"/>
    </row>
    <row r="90" spans="3:7" x14ac:dyDescent="0.25">
      <c r="C90" s="21"/>
      <c r="D90" s="21"/>
      <c r="E90" s="21"/>
      <c r="F90" s="21"/>
      <c r="G90" s="21"/>
    </row>
    <row r="91" spans="3:7" x14ac:dyDescent="0.25">
      <c r="C91" s="21"/>
      <c r="D91" s="21"/>
      <c r="E91" s="21"/>
      <c r="F91" s="21"/>
      <c r="G91" s="21"/>
    </row>
    <row r="92" spans="3:7" x14ac:dyDescent="0.25">
      <c r="C92" s="21"/>
      <c r="D92" s="21"/>
      <c r="E92" s="21"/>
      <c r="F92" s="21"/>
      <c r="G92" s="21"/>
    </row>
    <row r="93" spans="3:7" x14ac:dyDescent="0.25">
      <c r="C93" s="21"/>
      <c r="D93" s="21"/>
      <c r="E93" s="21"/>
      <c r="F93" s="21"/>
      <c r="G93" s="21"/>
    </row>
    <row r="94" spans="3:7" x14ac:dyDescent="0.25">
      <c r="C94" s="21"/>
      <c r="D94" s="21"/>
      <c r="E94" s="21"/>
      <c r="F94" s="21"/>
      <c r="G94" s="21"/>
    </row>
    <row r="95" spans="3:7" x14ac:dyDescent="0.25">
      <c r="C95" s="21"/>
      <c r="D95" s="21"/>
      <c r="E95" s="21"/>
      <c r="F95" s="21"/>
      <c r="G95" s="21"/>
    </row>
    <row r="96" spans="3:7" x14ac:dyDescent="0.25">
      <c r="C96" s="21"/>
      <c r="D96" s="21"/>
      <c r="E96" s="21"/>
      <c r="F96" s="21"/>
      <c r="G96" s="21"/>
    </row>
    <row r="97" spans="3:7" x14ac:dyDescent="0.25">
      <c r="C97" s="21"/>
      <c r="D97" s="21"/>
      <c r="E97" s="21"/>
      <c r="F97" s="21"/>
      <c r="G97" s="21"/>
    </row>
    <row r="98" spans="3:7" x14ac:dyDescent="0.25">
      <c r="C98" s="21"/>
      <c r="D98" s="21"/>
      <c r="E98" s="21"/>
      <c r="F98" s="21"/>
      <c r="G98" s="21"/>
    </row>
    <row r="99" spans="3:7" x14ac:dyDescent="0.25">
      <c r="C99" s="21"/>
      <c r="D99" s="21"/>
      <c r="E99" s="21"/>
      <c r="F99" s="21"/>
      <c r="G99" s="21"/>
    </row>
    <row r="100" spans="3:7" x14ac:dyDescent="0.25">
      <c r="C100" s="21"/>
      <c r="D100" s="21"/>
      <c r="E100" s="21"/>
      <c r="F100" s="21"/>
      <c r="G100" s="21"/>
    </row>
    <row r="101" spans="3:7" x14ac:dyDescent="0.25">
      <c r="C101" s="21"/>
      <c r="D101" s="21"/>
      <c r="E101" s="21"/>
      <c r="F101" s="21"/>
      <c r="G101" s="21"/>
    </row>
    <row r="102" spans="3:7" x14ac:dyDescent="0.25">
      <c r="C102" s="21"/>
      <c r="D102" s="21"/>
      <c r="E102" s="21"/>
      <c r="F102" s="21"/>
      <c r="G102" s="21"/>
    </row>
    <row r="103" spans="3:7" x14ac:dyDescent="0.25">
      <c r="C103" s="21"/>
      <c r="D103" s="21"/>
      <c r="E103" s="21"/>
      <c r="F103" s="21"/>
      <c r="G103" s="21"/>
    </row>
    <row r="104" spans="3:7" x14ac:dyDescent="0.25">
      <c r="C104" s="21"/>
      <c r="D104" s="21"/>
      <c r="E104" s="21"/>
      <c r="F104" s="21"/>
      <c r="G104" s="21"/>
    </row>
    <row r="105" spans="3:7" x14ac:dyDescent="0.25">
      <c r="C105" s="21"/>
      <c r="D105" s="21"/>
      <c r="E105" s="21"/>
      <c r="F105" s="21"/>
      <c r="G105" s="21"/>
    </row>
    <row r="106" spans="3:7" x14ac:dyDescent="0.25">
      <c r="C106" s="21"/>
      <c r="D106" s="21"/>
      <c r="E106" s="21"/>
      <c r="F106" s="21"/>
      <c r="G106" s="21"/>
    </row>
    <row r="107" spans="3:7" x14ac:dyDescent="0.25">
      <c r="C107" s="21"/>
      <c r="D107" s="21"/>
      <c r="E107" s="21"/>
      <c r="F107" s="21"/>
      <c r="G107" s="21"/>
    </row>
    <row r="108" spans="3:7" x14ac:dyDescent="0.25">
      <c r="C108" s="21"/>
      <c r="D108" s="21"/>
      <c r="E108" s="21"/>
      <c r="F108" s="21"/>
      <c r="G108" s="21"/>
    </row>
    <row r="109" spans="3:7" x14ac:dyDescent="0.25">
      <c r="C109" s="21"/>
      <c r="D109" s="21"/>
      <c r="E109" s="21"/>
      <c r="F109" s="21"/>
      <c r="G109" s="21"/>
    </row>
    <row r="110" spans="3:7" x14ac:dyDescent="0.25">
      <c r="C110" s="21"/>
      <c r="D110" s="21"/>
      <c r="E110" s="21"/>
      <c r="F110" s="21"/>
      <c r="G110" s="21"/>
    </row>
    <row r="111" spans="3:7" x14ac:dyDescent="0.25">
      <c r="C111" s="21"/>
      <c r="D111" s="21"/>
      <c r="E111" s="21"/>
      <c r="F111" s="21"/>
      <c r="G111" s="21"/>
    </row>
    <row r="112" spans="3:7" x14ac:dyDescent="0.25">
      <c r="C112" s="21"/>
      <c r="D112" s="21"/>
      <c r="E112" s="21"/>
      <c r="F112" s="21"/>
      <c r="G112" s="21"/>
    </row>
    <row r="113" spans="3:7" x14ac:dyDescent="0.25">
      <c r="C113" s="21"/>
      <c r="D113" s="21"/>
      <c r="E113" s="21"/>
      <c r="F113" s="21"/>
      <c r="G113" s="21"/>
    </row>
    <row r="114" spans="3:7" x14ac:dyDescent="0.25">
      <c r="C114" s="21"/>
      <c r="D114" s="21"/>
      <c r="E114" s="21"/>
      <c r="F114" s="21"/>
      <c r="G114" s="21"/>
    </row>
    <row r="115" spans="3:7" x14ac:dyDescent="0.25">
      <c r="C115" s="21"/>
      <c r="D115" s="21"/>
      <c r="E115" s="21"/>
      <c r="F115" s="21"/>
      <c r="G115" s="21"/>
    </row>
    <row r="116" spans="3:7" x14ac:dyDescent="0.25">
      <c r="C116" s="21"/>
      <c r="D116" s="21"/>
      <c r="E116" s="21"/>
      <c r="F116" s="21"/>
      <c r="G116" s="21"/>
    </row>
    <row r="117" spans="3:7" x14ac:dyDescent="0.25">
      <c r="C117" s="21"/>
      <c r="D117" s="21"/>
      <c r="E117" s="21"/>
      <c r="F117" s="21"/>
      <c r="G117" s="21"/>
    </row>
    <row r="118" spans="3:7" x14ac:dyDescent="0.25">
      <c r="C118" s="21"/>
      <c r="D118" s="21"/>
      <c r="E118" s="21"/>
      <c r="F118" s="21"/>
      <c r="G118" s="21"/>
    </row>
    <row r="119" spans="3:7" x14ac:dyDescent="0.25">
      <c r="C119" s="21"/>
      <c r="D119" s="21"/>
      <c r="E119" s="21"/>
      <c r="F119" s="21"/>
      <c r="G119" s="21"/>
    </row>
    <row r="120" spans="3:7" x14ac:dyDescent="0.25">
      <c r="C120" s="21"/>
      <c r="D120" s="21"/>
      <c r="E120" s="21"/>
      <c r="F120" s="21"/>
      <c r="G120" s="21"/>
    </row>
    <row r="121" spans="3:7" x14ac:dyDescent="0.25">
      <c r="C121" s="21"/>
      <c r="D121" s="21"/>
      <c r="E121" s="21"/>
      <c r="F121" s="21"/>
      <c r="G121" s="21"/>
    </row>
    <row r="122" spans="3:7" x14ac:dyDescent="0.25">
      <c r="C122" s="21"/>
      <c r="D122" s="21"/>
      <c r="E122" s="21"/>
      <c r="F122" s="21"/>
      <c r="G122" s="21"/>
    </row>
    <row r="123" spans="3:7" x14ac:dyDescent="0.25">
      <c r="C123" s="21"/>
      <c r="D123" s="21"/>
      <c r="E123" s="21"/>
      <c r="F123" s="21"/>
      <c r="G123" s="21"/>
    </row>
    <row r="124" spans="3:7" x14ac:dyDescent="0.25">
      <c r="C124" s="21"/>
      <c r="D124" s="21"/>
      <c r="E124" s="21"/>
      <c r="F124" s="21"/>
      <c r="G124" s="21"/>
    </row>
    <row r="125" spans="3:7" x14ac:dyDescent="0.25">
      <c r="C125" s="21"/>
      <c r="D125" s="21"/>
      <c r="E125" s="21"/>
      <c r="F125" s="21"/>
      <c r="G125" s="21"/>
    </row>
    <row r="126" spans="3:7" x14ac:dyDescent="0.25">
      <c r="C126" s="21"/>
      <c r="D126" s="21"/>
      <c r="E126" s="21"/>
      <c r="F126" s="21"/>
      <c r="G126" s="21"/>
    </row>
    <row r="127" spans="3:7" x14ac:dyDescent="0.25">
      <c r="C127" s="21"/>
      <c r="D127" s="21"/>
      <c r="E127" s="21"/>
      <c r="F127" s="21"/>
      <c r="G127" s="21"/>
    </row>
    <row r="128" spans="3:7" x14ac:dyDescent="0.25">
      <c r="C128" s="21"/>
      <c r="D128" s="21"/>
      <c r="E128" s="21"/>
      <c r="F128" s="21"/>
      <c r="G128" s="21"/>
    </row>
    <row r="129" spans="3:7" x14ac:dyDescent="0.25">
      <c r="C129" s="21"/>
      <c r="D129" s="21"/>
      <c r="E129" s="21"/>
      <c r="F129" s="21"/>
      <c r="G129" s="21"/>
    </row>
    <row r="130" spans="3:7" x14ac:dyDescent="0.25">
      <c r="C130" s="21"/>
      <c r="D130" s="21"/>
      <c r="E130" s="21"/>
      <c r="F130" s="21"/>
      <c r="G130" s="21"/>
    </row>
    <row r="131" spans="3:7" x14ac:dyDescent="0.25">
      <c r="C131" s="21"/>
      <c r="D131" s="21"/>
      <c r="E131" s="21"/>
      <c r="F131" s="21"/>
      <c r="G131" s="21"/>
    </row>
    <row r="132" spans="3:7" x14ac:dyDescent="0.25">
      <c r="C132" s="21"/>
      <c r="D132" s="21"/>
      <c r="E132" s="21"/>
      <c r="F132" s="21"/>
      <c r="G132" s="21"/>
    </row>
    <row r="133" spans="3:7" x14ac:dyDescent="0.25">
      <c r="C133" s="21"/>
      <c r="D133" s="21"/>
      <c r="E133" s="21"/>
      <c r="F133" s="21"/>
      <c r="G133" s="21"/>
    </row>
    <row r="134" spans="3:7" x14ac:dyDescent="0.25">
      <c r="C134" s="21"/>
      <c r="D134" s="21"/>
      <c r="E134" s="21"/>
      <c r="F134" s="21"/>
      <c r="G134" s="21"/>
    </row>
    <row r="135" spans="3:7" x14ac:dyDescent="0.25">
      <c r="C135" s="21"/>
      <c r="D135" s="21"/>
      <c r="E135" s="21"/>
      <c r="F135" s="21"/>
      <c r="G135" s="21"/>
    </row>
    <row r="136" spans="3:7" x14ac:dyDescent="0.25">
      <c r="C136" s="21"/>
      <c r="D136" s="21"/>
      <c r="E136" s="21"/>
      <c r="F136" s="21"/>
      <c r="G136" s="21"/>
    </row>
    <row r="137" spans="3:7" x14ac:dyDescent="0.25">
      <c r="C137" s="21"/>
      <c r="D137" s="21"/>
      <c r="E137" s="21"/>
      <c r="F137" s="21"/>
      <c r="G137" s="21"/>
    </row>
    <row r="138" spans="3:7" x14ac:dyDescent="0.25">
      <c r="C138" s="21"/>
      <c r="D138" s="21"/>
      <c r="E138" s="21"/>
      <c r="F138" s="21"/>
      <c r="G138" s="21"/>
    </row>
    <row r="139" spans="3:7" x14ac:dyDescent="0.25">
      <c r="C139" s="21"/>
      <c r="D139" s="21"/>
      <c r="E139" s="21"/>
      <c r="F139" s="21"/>
      <c r="G139" s="21"/>
    </row>
    <row r="140" spans="3:7" x14ac:dyDescent="0.25">
      <c r="C140" s="21"/>
      <c r="D140" s="21"/>
      <c r="E140" s="21"/>
      <c r="F140" s="21"/>
      <c r="G140" s="21"/>
    </row>
    <row r="141" spans="3:7" x14ac:dyDescent="0.25">
      <c r="C141" s="21"/>
      <c r="D141" s="21"/>
      <c r="E141" s="21"/>
      <c r="F141" s="21"/>
      <c r="G141" s="21"/>
    </row>
    <row r="142" spans="3:7" x14ac:dyDescent="0.25">
      <c r="C142" s="21"/>
      <c r="D142" s="21"/>
      <c r="E142" s="21"/>
      <c r="F142" s="21"/>
      <c r="G142" s="21"/>
    </row>
    <row r="143" spans="3:7" x14ac:dyDescent="0.25">
      <c r="C143" s="21"/>
      <c r="D143" s="21"/>
      <c r="E143" s="21"/>
      <c r="F143" s="21"/>
      <c r="G143" s="21"/>
    </row>
    <row r="144" spans="3:7" x14ac:dyDescent="0.25">
      <c r="C144" s="21"/>
      <c r="D144" s="21"/>
      <c r="E144" s="21"/>
      <c r="F144" s="21"/>
      <c r="G144" s="21"/>
    </row>
    <row r="145" spans="3:7" x14ac:dyDescent="0.25">
      <c r="C145" s="21"/>
      <c r="D145" s="21"/>
      <c r="E145" s="21"/>
      <c r="F145" s="21"/>
      <c r="G145" s="21"/>
    </row>
    <row r="146" spans="3:7" x14ac:dyDescent="0.25">
      <c r="C146" s="21"/>
      <c r="D146" s="21"/>
      <c r="E146" s="21"/>
      <c r="F146" s="21"/>
      <c r="G146" s="21"/>
    </row>
    <row r="147" spans="3:7" x14ac:dyDescent="0.25">
      <c r="C147" s="21"/>
      <c r="D147" s="21"/>
      <c r="E147" s="21"/>
      <c r="F147" s="21"/>
      <c r="G147" s="21"/>
    </row>
    <row r="148" spans="3:7" x14ac:dyDescent="0.25">
      <c r="C148" s="21"/>
      <c r="D148" s="21"/>
      <c r="E148" s="21"/>
      <c r="F148" s="21"/>
      <c r="G148" s="21"/>
    </row>
    <row r="149" spans="3:7" x14ac:dyDescent="0.25">
      <c r="C149" s="21"/>
      <c r="D149" s="21"/>
      <c r="E149" s="21"/>
      <c r="F149" s="21"/>
      <c r="G149" s="21"/>
    </row>
    <row r="150" spans="3:7" x14ac:dyDescent="0.25">
      <c r="C150" s="21"/>
      <c r="D150" s="21"/>
      <c r="E150" s="21"/>
      <c r="F150" s="21"/>
      <c r="G150" s="21"/>
    </row>
    <row r="151" spans="3:7" x14ac:dyDescent="0.25">
      <c r="C151" s="21"/>
      <c r="D151" s="21"/>
      <c r="E151" s="21"/>
      <c r="F151" s="21"/>
      <c r="G151" s="21"/>
    </row>
    <row r="152" spans="3:7" x14ac:dyDescent="0.25">
      <c r="C152" s="21"/>
      <c r="D152" s="21"/>
      <c r="E152" s="21"/>
      <c r="F152" s="21"/>
      <c r="G152" s="21"/>
    </row>
    <row r="153" spans="3:7" x14ac:dyDescent="0.25">
      <c r="C153" s="21"/>
      <c r="D153" s="21"/>
      <c r="E153" s="21"/>
      <c r="F153" s="21"/>
      <c r="G153" s="21"/>
    </row>
    <row r="154" spans="3:7" x14ac:dyDescent="0.25">
      <c r="C154" s="21"/>
      <c r="D154" s="21"/>
      <c r="E154" s="21"/>
      <c r="F154" s="21"/>
      <c r="G154" s="21"/>
    </row>
    <row r="155" spans="3:7" x14ac:dyDescent="0.25">
      <c r="C155" s="21"/>
      <c r="D155" s="21"/>
      <c r="E155" s="21"/>
      <c r="F155" s="21"/>
      <c r="G155" s="21"/>
    </row>
    <row r="156" spans="3:7" x14ac:dyDescent="0.25">
      <c r="C156" s="21"/>
      <c r="D156" s="21"/>
      <c r="E156" s="21"/>
      <c r="F156" s="21"/>
      <c r="G156" s="21"/>
    </row>
    <row r="157" spans="3:7" x14ac:dyDescent="0.25">
      <c r="C157" s="21"/>
      <c r="D157" s="21"/>
      <c r="E157" s="21"/>
      <c r="F157" s="21"/>
      <c r="G157" s="21"/>
    </row>
    <row r="158" spans="3:7" x14ac:dyDescent="0.25">
      <c r="C158" s="21"/>
      <c r="D158" s="21"/>
      <c r="E158" s="21"/>
      <c r="F158" s="21"/>
      <c r="G158" s="21"/>
    </row>
    <row r="159" spans="3:7" x14ac:dyDescent="0.25">
      <c r="C159" s="21"/>
      <c r="D159" s="21"/>
      <c r="E159" s="21"/>
      <c r="F159" s="21"/>
      <c r="G159" s="21"/>
    </row>
    <row r="160" spans="3:7" x14ac:dyDescent="0.25">
      <c r="C160" s="21"/>
      <c r="D160" s="21"/>
      <c r="E160" s="21"/>
      <c r="F160" s="21"/>
      <c r="G160" s="21"/>
    </row>
    <row r="161" spans="3:7" x14ac:dyDescent="0.25">
      <c r="C161" s="21"/>
      <c r="D161" s="21"/>
      <c r="E161" s="21"/>
      <c r="F161" s="21"/>
      <c r="G161" s="21"/>
    </row>
    <row r="162" spans="3:7" x14ac:dyDescent="0.25">
      <c r="C162" s="21"/>
      <c r="D162" s="21"/>
      <c r="E162" s="21"/>
      <c r="F162" s="21"/>
      <c r="G162" s="21"/>
    </row>
    <row r="163" spans="3:7" x14ac:dyDescent="0.25">
      <c r="C163" s="21"/>
      <c r="D163" s="21"/>
      <c r="E163" s="21"/>
      <c r="F163" s="21"/>
      <c r="G163" s="21"/>
    </row>
    <row r="164" spans="3:7" x14ac:dyDescent="0.25">
      <c r="C164" s="21"/>
      <c r="D164" s="21"/>
      <c r="E164" s="21"/>
      <c r="F164" s="21"/>
      <c r="G164" s="21"/>
    </row>
    <row r="165" spans="3:7" x14ac:dyDescent="0.25">
      <c r="C165" s="21"/>
      <c r="D165" s="21"/>
      <c r="E165" s="21"/>
      <c r="F165" s="21"/>
      <c r="G165" s="21"/>
    </row>
    <row r="166" spans="3:7" x14ac:dyDescent="0.25">
      <c r="C166" s="21"/>
      <c r="D166" s="21"/>
      <c r="E166" s="21"/>
      <c r="F166" s="21"/>
      <c r="G166" s="21"/>
    </row>
    <row r="167" spans="3:7" x14ac:dyDescent="0.25">
      <c r="C167" s="21"/>
      <c r="D167" s="21"/>
      <c r="E167" s="21"/>
      <c r="F167" s="21"/>
      <c r="G167" s="21"/>
    </row>
    <row r="168" spans="3:7" x14ac:dyDescent="0.25">
      <c r="C168" s="21"/>
      <c r="D168" s="21"/>
      <c r="E168" s="21"/>
      <c r="F168" s="21"/>
      <c r="G168" s="21"/>
    </row>
    <row r="169" spans="3:7" x14ac:dyDescent="0.25">
      <c r="C169" s="21"/>
      <c r="D169" s="21"/>
      <c r="E169" s="21"/>
      <c r="F169" s="21"/>
      <c r="G169" s="21"/>
    </row>
    <row r="170" spans="3:7" x14ac:dyDescent="0.25">
      <c r="C170" s="21"/>
      <c r="D170" s="21"/>
      <c r="E170" s="21"/>
      <c r="F170" s="21"/>
      <c r="G170" s="21"/>
    </row>
    <row r="171" spans="3:7" x14ac:dyDescent="0.25">
      <c r="C171" s="21"/>
      <c r="D171" s="21"/>
      <c r="E171" s="21"/>
      <c r="F171" s="21"/>
      <c r="G171" s="21"/>
    </row>
    <row r="172" spans="3:7" x14ac:dyDescent="0.25">
      <c r="C172" s="21"/>
      <c r="D172" s="21"/>
      <c r="E172" s="21"/>
      <c r="F172" s="21"/>
      <c r="G172" s="21"/>
    </row>
    <row r="173" spans="3:7" x14ac:dyDescent="0.25">
      <c r="C173" s="21"/>
      <c r="D173" s="21"/>
      <c r="E173" s="21"/>
      <c r="F173" s="21"/>
      <c r="G173" s="21"/>
    </row>
    <row r="174" spans="3:7" x14ac:dyDescent="0.25">
      <c r="C174" s="21"/>
      <c r="D174" s="21"/>
      <c r="E174" s="21"/>
      <c r="F174" s="21"/>
      <c r="G174" s="21"/>
    </row>
    <row r="175" spans="3:7" x14ac:dyDescent="0.25">
      <c r="C175" s="21"/>
      <c r="D175" s="21"/>
      <c r="E175" s="21"/>
      <c r="F175" s="21"/>
      <c r="G175" s="21"/>
    </row>
    <row r="176" spans="3:7" x14ac:dyDescent="0.25">
      <c r="C176" s="21"/>
      <c r="D176" s="21"/>
      <c r="E176" s="21"/>
      <c r="F176" s="21"/>
      <c r="G176" s="21"/>
    </row>
    <row r="177" spans="3:7" x14ac:dyDescent="0.25">
      <c r="C177" s="21"/>
      <c r="D177" s="21"/>
      <c r="E177" s="21"/>
      <c r="F177" s="21"/>
      <c r="G177" s="21"/>
    </row>
    <row r="178" spans="3:7" x14ac:dyDescent="0.25">
      <c r="C178" s="21"/>
      <c r="D178" s="21"/>
      <c r="E178" s="21"/>
      <c r="F178" s="21"/>
      <c r="G178" s="21"/>
    </row>
    <row r="179" spans="3:7" x14ac:dyDescent="0.25">
      <c r="C179" s="21"/>
      <c r="D179" s="21"/>
      <c r="E179" s="21"/>
      <c r="F179" s="21"/>
      <c r="G179" s="21"/>
    </row>
    <row r="180" spans="3:7" x14ac:dyDescent="0.25">
      <c r="C180" s="21"/>
      <c r="D180" s="21"/>
      <c r="E180" s="21"/>
      <c r="F180" s="21"/>
      <c r="G180" s="21"/>
    </row>
    <row r="181" spans="3:7" x14ac:dyDescent="0.25">
      <c r="C181" s="21"/>
      <c r="D181" s="21"/>
      <c r="E181" s="21"/>
      <c r="F181" s="21"/>
      <c r="G181" s="21"/>
    </row>
    <row r="182" spans="3:7" x14ac:dyDescent="0.25">
      <c r="C182" s="21"/>
      <c r="D182" s="21"/>
      <c r="E182" s="21"/>
      <c r="F182" s="21"/>
      <c r="G182" s="21"/>
    </row>
    <row r="183" spans="3:7" x14ac:dyDescent="0.25">
      <c r="C183" s="21"/>
      <c r="D183" s="21"/>
      <c r="E183" s="21"/>
      <c r="F183" s="21"/>
      <c r="G183" s="21"/>
    </row>
    <row r="184" spans="3:7" x14ac:dyDescent="0.25">
      <c r="C184" s="21"/>
      <c r="D184" s="21"/>
      <c r="E184" s="21"/>
      <c r="F184" s="21"/>
      <c r="G184" s="21"/>
    </row>
    <row r="185" spans="3:7" x14ac:dyDescent="0.25">
      <c r="C185" s="21"/>
      <c r="D185" s="21"/>
      <c r="E185" s="21"/>
      <c r="F185" s="21"/>
      <c r="G185" s="21"/>
    </row>
    <row r="186" spans="3:7" x14ac:dyDescent="0.25">
      <c r="C186" s="21"/>
      <c r="D186" s="21"/>
      <c r="E186" s="21"/>
      <c r="F186" s="21"/>
      <c r="G186" s="21"/>
    </row>
    <row r="187" spans="3:7" x14ac:dyDescent="0.25">
      <c r="C187" s="21"/>
      <c r="D187" s="21"/>
      <c r="E187" s="21"/>
      <c r="F187" s="21"/>
      <c r="G187" s="21"/>
    </row>
    <row r="188" spans="3:7" x14ac:dyDescent="0.25">
      <c r="C188" s="21"/>
      <c r="D188" s="21"/>
      <c r="E188" s="21"/>
      <c r="F188" s="21"/>
      <c r="G188" s="21"/>
    </row>
    <row r="189" spans="3:7" x14ac:dyDescent="0.25">
      <c r="C189" s="21"/>
      <c r="D189" s="21"/>
      <c r="E189" s="21"/>
      <c r="F189" s="21"/>
      <c r="G189" s="21"/>
    </row>
    <row r="190" spans="3:7" x14ac:dyDescent="0.25">
      <c r="C190" s="21"/>
      <c r="D190" s="21"/>
      <c r="E190" s="21"/>
      <c r="F190" s="21"/>
      <c r="G190" s="21"/>
    </row>
    <row r="191" spans="3:7" x14ac:dyDescent="0.25">
      <c r="C191" s="21"/>
      <c r="D191" s="21"/>
      <c r="E191" s="21"/>
      <c r="F191" s="21"/>
      <c r="G191" s="21"/>
    </row>
    <row r="192" spans="3:7" x14ac:dyDescent="0.25">
      <c r="C192" s="21"/>
      <c r="D192" s="21"/>
      <c r="E192" s="21"/>
      <c r="F192" s="21"/>
      <c r="G192" s="21"/>
    </row>
    <row r="193" spans="3:7" x14ac:dyDescent="0.25">
      <c r="C193" s="21"/>
      <c r="D193" s="21"/>
      <c r="E193" s="21"/>
      <c r="F193" s="21"/>
      <c r="G193" s="21"/>
    </row>
    <row r="194" spans="3:7" x14ac:dyDescent="0.25">
      <c r="C194" s="21"/>
      <c r="D194" s="21"/>
      <c r="E194" s="21"/>
      <c r="F194" s="21"/>
      <c r="G194" s="21"/>
    </row>
    <row r="195" spans="3:7" x14ac:dyDescent="0.25">
      <c r="C195" s="21"/>
      <c r="D195" s="21"/>
      <c r="E195" s="21"/>
      <c r="F195" s="21"/>
      <c r="G195" s="21"/>
    </row>
    <row r="196" spans="3:7" x14ac:dyDescent="0.25">
      <c r="C196" s="21"/>
      <c r="D196" s="21"/>
      <c r="E196" s="21"/>
      <c r="F196" s="21"/>
      <c r="G196" s="21"/>
    </row>
    <row r="197" spans="3:7" x14ac:dyDescent="0.25">
      <c r="C197" s="21"/>
      <c r="D197" s="21"/>
      <c r="E197" s="21"/>
      <c r="F197" s="21"/>
      <c r="G197" s="21"/>
    </row>
    <row r="198" spans="3:7" x14ac:dyDescent="0.25">
      <c r="C198" s="21"/>
      <c r="D198" s="21"/>
      <c r="E198" s="21"/>
      <c r="F198" s="21"/>
      <c r="G198" s="21"/>
    </row>
    <row r="199" spans="3:7" x14ac:dyDescent="0.25">
      <c r="C199" s="21"/>
      <c r="D199" s="21"/>
      <c r="E199" s="21"/>
      <c r="F199" s="21"/>
      <c r="G199" s="21"/>
    </row>
    <row r="200" spans="3:7" x14ac:dyDescent="0.25">
      <c r="C200" s="21"/>
      <c r="D200" s="21"/>
      <c r="E200" s="21"/>
      <c r="F200" s="21"/>
      <c r="G200" s="21"/>
    </row>
    <row r="201" spans="3:7" x14ac:dyDescent="0.25">
      <c r="C201" s="21"/>
      <c r="D201" s="21"/>
      <c r="E201" s="21"/>
      <c r="F201" s="21"/>
      <c r="G201" s="21"/>
    </row>
    <row r="202" spans="3:7" x14ac:dyDescent="0.25">
      <c r="C202" s="21"/>
      <c r="D202" s="21"/>
      <c r="E202" s="21"/>
      <c r="F202" s="21"/>
      <c r="G202" s="21"/>
    </row>
    <row r="203" spans="3:7" x14ac:dyDescent="0.25">
      <c r="C203" s="21"/>
      <c r="D203" s="21"/>
      <c r="E203" s="21"/>
      <c r="F203" s="21"/>
      <c r="G203" s="21"/>
    </row>
    <row r="204" spans="3:7" x14ac:dyDescent="0.25">
      <c r="C204" s="21"/>
      <c r="D204" s="21"/>
      <c r="E204" s="21"/>
      <c r="F204" s="21"/>
      <c r="G204" s="21"/>
    </row>
    <row r="205" spans="3:7" x14ac:dyDescent="0.25">
      <c r="C205" s="22"/>
      <c r="D205" s="22"/>
      <c r="E205" s="22"/>
      <c r="F205" s="22"/>
      <c r="G205" s="22"/>
    </row>
    <row r="206" spans="3:7" x14ac:dyDescent="0.25">
      <c r="C206" s="22"/>
      <c r="D206" s="22"/>
      <c r="E206" s="22"/>
      <c r="F206" s="22"/>
      <c r="G206" s="22"/>
    </row>
    <row r="207" spans="3:7" x14ac:dyDescent="0.25">
      <c r="C207" s="22"/>
      <c r="D207" s="22"/>
      <c r="E207" s="22"/>
      <c r="F207" s="22"/>
      <c r="G207" s="22"/>
    </row>
    <row r="208" spans="3:7" x14ac:dyDescent="0.25">
      <c r="C208" s="22"/>
      <c r="D208" s="22"/>
      <c r="E208" s="22"/>
      <c r="F208" s="22"/>
      <c r="G208" s="22"/>
    </row>
    <row r="209" spans="3:7" x14ac:dyDescent="0.25">
      <c r="C209" s="22"/>
      <c r="D209" s="22"/>
      <c r="E209" s="22"/>
      <c r="F209" s="22"/>
      <c r="G209" s="22"/>
    </row>
    <row r="210" spans="3:7" x14ac:dyDescent="0.25">
      <c r="C210" s="22"/>
      <c r="D210" s="22"/>
      <c r="E210" s="22"/>
      <c r="F210" s="22"/>
      <c r="G210" s="22"/>
    </row>
    <row r="211" spans="3:7" x14ac:dyDescent="0.25">
      <c r="C211" s="22"/>
      <c r="D211" s="22"/>
      <c r="E211" s="22"/>
      <c r="F211" s="22"/>
      <c r="G211" s="22"/>
    </row>
    <row r="212" spans="3:7" x14ac:dyDescent="0.25">
      <c r="C212" s="22"/>
      <c r="D212" s="22"/>
      <c r="E212" s="22"/>
      <c r="F212" s="22"/>
      <c r="G212" s="22"/>
    </row>
    <row r="213" spans="3:7" x14ac:dyDescent="0.25">
      <c r="C213" s="22"/>
      <c r="D213" s="22"/>
      <c r="E213" s="22"/>
      <c r="F213" s="22"/>
      <c r="G213" s="22"/>
    </row>
    <row r="214" spans="3:7" x14ac:dyDescent="0.25">
      <c r="C214" s="22"/>
      <c r="D214" s="22"/>
      <c r="E214" s="22"/>
      <c r="F214" s="22"/>
      <c r="G214" s="22"/>
    </row>
    <row r="215" spans="3:7" x14ac:dyDescent="0.25">
      <c r="C215" s="22"/>
      <c r="D215" s="22"/>
      <c r="E215" s="22"/>
      <c r="F215" s="22"/>
      <c r="G215" s="22"/>
    </row>
    <row r="216" spans="3:7" x14ac:dyDescent="0.25">
      <c r="C216" s="22"/>
      <c r="D216" s="22"/>
      <c r="E216" s="22"/>
      <c r="F216" s="22"/>
      <c r="G216" s="22"/>
    </row>
    <row r="217" spans="3:7" x14ac:dyDescent="0.25">
      <c r="C217" s="22"/>
      <c r="D217" s="22"/>
      <c r="E217" s="22"/>
      <c r="F217" s="22"/>
      <c r="G217" s="22"/>
    </row>
    <row r="218" spans="3:7" x14ac:dyDescent="0.25">
      <c r="C218" s="22"/>
      <c r="D218" s="22"/>
      <c r="E218" s="22"/>
      <c r="F218" s="22"/>
      <c r="G218" s="22"/>
    </row>
    <row r="219" spans="3:7" x14ac:dyDescent="0.25">
      <c r="C219" s="22"/>
      <c r="D219" s="22"/>
      <c r="E219" s="22"/>
      <c r="F219" s="22"/>
      <c r="G219" s="22"/>
    </row>
    <row r="220" spans="3:7" x14ac:dyDescent="0.25">
      <c r="C220" s="22"/>
      <c r="D220" s="22"/>
      <c r="E220" s="22"/>
      <c r="F220" s="22"/>
      <c r="G220" s="22"/>
    </row>
    <row r="221" spans="3:7" x14ac:dyDescent="0.25">
      <c r="C221" s="22"/>
      <c r="D221" s="22"/>
      <c r="E221" s="22"/>
      <c r="F221" s="22"/>
      <c r="G221" s="22"/>
    </row>
    <row r="222" spans="3:7" x14ac:dyDescent="0.25">
      <c r="C222" s="22"/>
      <c r="D222" s="22"/>
      <c r="E222" s="22"/>
      <c r="F222" s="22"/>
      <c r="G222" s="22"/>
    </row>
    <row r="223" spans="3:7" x14ac:dyDescent="0.25">
      <c r="C223" s="22"/>
      <c r="D223" s="22"/>
      <c r="E223" s="22"/>
      <c r="F223" s="22"/>
      <c r="G223" s="22"/>
    </row>
    <row r="224" spans="3:7" x14ac:dyDescent="0.25">
      <c r="C224" s="22"/>
      <c r="D224" s="22"/>
      <c r="E224" s="22"/>
      <c r="F224" s="22"/>
      <c r="G224" s="22"/>
    </row>
    <row r="225" spans="3:7" x14ac:dyDescent="0.25">
      <c r="C225" s="22"/>
      <c r="D225" s="22"/>
      <c r="E225" s="22"/>
      <c r="F225" s="22"/>
      <c r="G225" s="22"/>
    </row>
    <row r="226" spans="3:7" x14ac:dyDescent="0.25">
      <c r="C226" s="22"/>
      <c r="D226" s="22"/>
      <c r="E226" s="22"/>
      <c r="F226" s="22"/>
      <c r="G226" s="22"/>
    </row>
    <row r="227" spans="3:7" x14ac:dyDescent="0.25">
      <c r="C227" s="22"/>
      <c r="D227" s="22"/>
      <c r="E227" s="22"/>
      <c r="F227" s="22"/>
      <c r="G227" s="22"/>
    </row>
    <row r="228" spans="3:7" x14ac:dyDescent="0.25">
      <c r="C228" s="22"/>
      <c r="D228" s="22"/>
      <c r="E228" s="22"/>
      <c r="F228" s="22"/>
      <c r="G228" s="22"/>
    </row>
    <row r="229" spans="3:7" x14ac:dyDescent="0.25">
      <c r="C229" s="22"/>
      <c r="D229" s="22"/>
      <c r="E229" s="22"/>
      <c r="F229" s="22"/>
      <c r="G229" s="22"/>
    </row>
    <row r="230" spans="3:7" x14ac:dyDescent="0.25">
      <c r="C230" s="22"/>
      <c r="D230" s="22"/>
      <c r="E230" s="22"/>
      <c r="F230" s="22"/>
      <c r="G230" s="22"/>
    </row>
    <row r="231" spans="3:7" x14ac:dyDescent="0.25">
      <c r="C231" s="22"/>
      <c r="D231" s="22"/>
      <c r="E231" s="22"/>
      <c r="F231" s="22"/>
      <c r="G231" s="22"/>
    </row>
    <row r="232" spans="3:7" x14ac:dyDescent="0.25">
      <c r="C232" s="22"/>
      <c r="D232" s="22"/>
      <c r="E232" s="22"/>
      <c r="F232" s="22"/>
      <c r="G232" s="22"/>
    </row>
    <row r="233" spans="3:7" x14ac:dyDescent="0.25">
      <c r="C233" s="22"/>
      <c r="D233" s="22"/>
      <c r="E233" s="22"/>
      <c r="F233" s="22"/>
      <c r="G233" s="22"/>
    </row>
    <row r="234" spans="3:7" x14ac:dyDescent="0.25">
      <c r="C234" s="22"/>
      <c r="D234" s="22"/>
      <c r="E234" s="22"/>
      <c r="F234" s="22"/>
      <c r="G234" s="22"/>
    </row>
    <row r="235" spans="3:7" x14ac:dyDescent="0.25">
      <c r="C235" s="22"/>
      <c r="D235" s="22"/>
      <c r="E235" s="22"/>
      <c r="F235" s="22"/>
      <c r="G235" s="22"/>
    </row>
    <row r="236" spans="3:7" x14ac:dyDescent="0.25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M59"/>
  <sheetViews>
    <sheetView tabSelected="1" workbookViewId="0">
      <selection activeCell="B6" sqref="B6"/>
    </sheetView>
  </sheetViews>
  <sheetFormatPr defaultColWidth="8.6640625" defaultRowHeight="13.2" x14ac:dyDescent="0.25"/>
  <cols>
    <col min="1" max="1" width="8.6640625" style="14"/>
    <col min="2" max="2" width="25" style="14" customWidth="1"/>
    <col min="3" max="3" width="11.33203125" style="14" customWidth="1"/>
    <col min="4" max="7" width="10.88671875" style="14" customWidth="1"/>
    <col min="8" max="8" width="8.6640625" style="14"/>
    <col min="9" max="9" width="14.44140625" style="14" bestFit="1" customWidth="1"/>
    <col min="10" max="10" width="9.88671875" style="14" bestFit="1" customWidth="1"/>
    <col min="11" max="11" width="12.6640625" style="14" bestFit="1" customWidth="1"/>
    <col min="12" max="12" width="16.5546875" style="14" bestFit="1" customWidth="1"/>
    <col min="13" max="13" width="18.88671875" style="14" bestFit="1" customWidth="1"/>
    <col min="14" max="16384" width="8.6640625" style="14"/>
  </cols>
  <sheetData>
    <row r="1" spans="1:13" x14ac:dyDescent="0.25">
      <c r="A1" s="1" t="s">
        <v>82</v>
      </c>
    </row>
    <row r="2" spans="1:13" x14ac:dyDescent="0.25">
      <c r="A2" s="2" t="s">
        <v>74</v>
      </c>
    </row>
    <row r="4" spans="1:13" ht="13.8" thickBot="1" x14ac:dyDescent="0.3">
      <c r="A4" s="14" t="s">
        <v>84</v>
      </c>
    </row>
    <row r="5" spans="1:13" ht="13.8" thickBot="1" x14ac:dyDescent="0.3">
      <c r="A5" s="14" t="s">
        <v>78</v>
      </c>
      <c r="D5" s="26"/>
    </row>
    <row r="6" spans="1:13" ht="13.8" thickBot="1" x14ac:dyDescent="0.3">
      <c r="A6" s="14" t="s">
        <v>79</v>
      </c>
      <c r="D6" s="27">
        <f>+D5*(100%+D7)</f>
        <v>0</v>
      </c>
    </row>
    <row r="7" spans="1:13" x14ac:dyDescent="0.25">
      <c r="A7" s="14" t="s">
        <v>80</v>
      </c>
      <c r="D7" s="22">
        <f>+'Løntabel oktober 2020'!D7</f>
        <v>6.7407196430266936E-3</v>
      </c>
    </row>
    <row r="9" spans="1:13" x14ac:dyDescent="0.25">
      <c r="A9" s="14" t="s">
        <v>1</v>
      </c>
      <c r="D9" s="15">
        <v>5.5E-2</v>
      </c>
    </row>
    <row r="10" spans="1:13" x14ac:dyDescent="0.25">
      <c r="A10" s="14" t="s">
        <v>2</v>
      </c>
      <c r="D10" s="15">
        <v>0.11</v>
      </c>
    </row>
    <row r="13" spans="1:13" x14ac:dyDescent="0.25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5">
      <c r="A14" s="2"/>
      <c r="B14" s="2"/>
      <c r="C14" s="2"/>
      <c r="D14" s="2"/>
      <c r="E14" s="2"/>
      <c r="F14" s="2"/>
      <c r="G14" s="2"/>
    </row>
    <row r="15" spans="1:13" x14ac:dyDescent="0.25">
      <c r="A15" s="2"/>
      <c r="B15" s="1" t="s">
        <v>9</v>
      </c>
      <c r="C15" s="2"/>
      <c r="D15" s="2"/>
      <c r="E15" s="2"/>
      <c r="F15" s="2"/>
      <c r="G15" s="2"/>
    </row>
    <row r="16" spans="1:13" x14ac:dyDescent="0.25">
      <c r="A16" s="4">
        <v>19</v>
      </c>
      <c r="B16" s="5" t="s">
        <v>10</v>
      </c>
      <c r="C16" s="6">
        <f>+'Løntabel oktober 2020'!C15/160.33</f>
        <v>159.38052806234268</v>
      </c>
      <c r="D16" s="6">
        <f>+'Løntabel oktober 2020'!D15/160.33</f>
        <v>161.99057880317477</v>
      </c>
      <c r="E16" s="6">
        <f>+'Løntabel oktober 2020'!E15/160.33</f>
        <v>163.79764920112225</v>
      </c>
      <c r="F16" s="6">
        <f>+'Løntabel oktober 2020'!F15/160.33</f>
        <v>166.40777444653813</v>
      </c>
      <c r="G16" s="6">
        <f>+'Løntabel oktober 2020'!G15/160.33</f>
        <v>168.21492081253479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5">
      <c r="A17" s="2"/>
      <c r="B17" s="14" t="s">
        <v>16</v>
      </c>
      <c r="C17" s="16">
        <f>C16*$D$9</f>
        <v>8.7659290434288479</v>
      </c>
      <c r="D17" s="16">
        <f>D16*$D$9</f>
        <v>8.9094818341746116</v>
      </c>
      <c r="E17" s="16">
        <f>E16*$D$9</f>
        <v>9.0088707060617246</v>
      </c>
      <c r="F17" s="16">
        <f>F16*$D$9</f>
        <v>9.1524275945595974</v>
      </c>
      <c r="G17" s="16">
        <f>G16*$D$9</f>
        <v>9.2518206446894133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</row>
    <row r="18" spans="1:13" x14ac:dyDescent="0.25">
      <c r="A18" s="2"/>
      <c r="B18" s="14" t="s">
        <v>22</v>
      </c>
      <c r="C18" s="16">
        <f>C16-C17</f>
        <v>150.61459901891382</v>
      </c>
      <c r="D18" s="16">
        <f>D16-D17</f>
        <v>153.08109696900016</v>
      </c>
      <c r="E18" s="16">
        <f>E16-E17</f>
        <v>154.78877849506054</v>
      </c>
      <c r="F18" s="16">
        <f>F16-F17</f>
        <v>157.25534685197852</v>
      </c>
      <c r="G18" s="16">
        <f>G16-G17</f>
        <v>158.96310016784537</v>
      </c>
      <c r="I18" s="2" t="s">
        <v>23</v>
      </c>
      <c r="J18" s="8" t="s">
        <v>24</v>
      </c>
      <c r="K18" s="2" t="s">
        <v>25</v>
      </c>
      <c r="L18" s="14" t="s">
        <v>26</v>
      </c>
    </row>
    <row r="19" spans="1:13" x14ac:dyDescent="0.25">
      <c r="A19" s="2"/>
      <c r="B19" s="14" t="s">
        <v>27</v>
      </c>
      <c r="C19" s="16">
        <f>C16*$D$10</f>
        <v>17.531858086857696</v>
      </c>
      <c r="D19" s="16">
        <f>D16*$D$10</f>
        <v>17.818963668349223</v>
      </c>
      <c r="E19" s="16">
        <f>E16*$D$10</f>
        <v>18.017741412123449</v>
      </c>
      <c r="F19" s="16">
        <f>F16*$D$10</f>
        <v>18.304855189119195</v>
      </c>
      <c r="G19" s="16">
        <f>G16*$D$10</f>
        <v>18.503641289378827</v>
      </c>
      <c r="I19" s="2"/>
      <c r="J19" s="8"/>
      <c r="K19" s="2"/>
    </row>
    <row r="20" spans="1:13" x14ac:dyDescent="0.25">
      <c r="A20" s="2"/>
      <c r="B20" s="1"/>
      <c r="C20" s="2"/>
      <c r="D20" s="2"/>
      <c r="E20" s="2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</row>
    <row r="21" spans="1:13" x14ac:dyDescent="0.25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</row>
    <row r="22" spans="1:13" x14ac:dyDescent="0.25">
      <c r="A22" s="4">
        <v>24</v>
      </c>
      <c r="B22" s="5" t="s">
        <v>10</v>
      </c>
      <c r="C22" s="6">
        <f>+'Løntabel oktober 2020'!C21/160.33</f>
        <v>172.02044906322465</v>
      </c>
      <c r="D22" s="6">
        <f>+'Løntabel oktober 2020'!D21/160.33</f>
        <v>174.61442855304611</v>
      </c>
      <c r="E22" s="6">
        <f>+'Løntabel oktober 2020'!E21/160.33</f>
        <v>176.41059278741784</v>
      </c>
      <c r="F22" s="6">
        <f>+'Løntabel oktober 2020'!F21/160.33</f>
        <v>179.00457227723933</v>
      </c>
      <c r="G22" s="6">
        <f>+'Løntabel oktober 2020'!G21/160.33</f>
        <v>180.80004025069348</v>
      </c>
      <c r="I22" s="9" t="s">
        <v>38</v>
      </c>
      <c r="J22" s="8" t="s">
        <v>39</v>
      </c>
      <c r="K22" s="2" t="s">
        <v>40</v>
      </c>
      <c r="L22" s="14" t="s">
        <v>41</v>
      </c>
    </row>
    <row r="23" spans="1:13" x14ac:dyDescent="0.25">
      <c r="A23" s="2"/>
      <c r="B23" s="2" t="s">
        <v>16</v>
      </c>
      <c r="C23" s="16">
        <f>C22*$D$9</f>
        <v>9.4611246984773558</v>
      </c>
      <c r="D23" s="16">
        <f>D22*$D$9</f>
        <v>9.6037935704175368</v>
      </c>
      <c r="E23" s="16">
        <f>E22*$D$9</f>
        <v>9.7025826033079809</v>
      </c>
      <c r="F23" s="16">
        <f>F22*$D$9</f>
        <v>9.8452514752481637</v>
      </c>
      <c r="G23" s="16">
        <f>G22*$D$9</f>
        <v>9.9440022137881421</v>
      </c>
      <c r="I23" s="9" t="s">
        <v>42</v>
      </c>
      <c r="K23" s="2" t="s">
        <v>43</v>
      </c>
      <c r="L23" s="2" t="s">
        <v>44</v>
      </c>
    </row>
    <row r="24" spans="1:13" x14ac:dyDescent="0.25">
      <c r="A24" s="2"/>
      <c r="B24" s="2" t="s">
        <v>22</v>
      </c>
      <c r="C24" s="16">
        <f>C22-C23</f>
        <v>162.55932436474728</v>
      </c>
      <c r="D24" s="16">
        <f>D22-D23</f>
        <v>165.01063498262857</v>
      </c>
      <c r="E24" s="16">
        <f>E22-E23</f>
        <v>166.70801018410987</v>
      </c>
      <c r="F24" s="16">
        <f>F22-F23</f>
        <v>169.15932080199116</v>
      </c>
      <c r="G24" s="16">
        <f>G22-G23</f>
        <v>170.85603803690535</v>
      </c>
      <c r="I24" s="9"/>
      <c r="K24" s="2"/>
      <c r="L24" s="2"/>
    </row>
    <row r="25" spans="1:13" x14ac:dyDescent="0.25">
      <c r="A25" s="2"/>
      <c r="B25" s="2" t="s">
        <v>27</v>
      </c>
      <c r="C25" s="16">
        <f>C22*$D$10</f>
        <v>18.922249396954712</v>
      </c>
      <c r="D25" s="16">
        <f>D22*$D$10</f>
        <v>19.207587140835074</v>
      </c>
      <c r="E25" s="16">
        <f>E22*$D$10</f>
        <v>19.405165206615962</v>
      </c>
      <c r="F25" s="16">
        <f>F22*$D$10</f>
        <v>19.690502950496327</v>
      </c>
      <c r="G25" s="16">
        <f>G22*$D$10</f>
        <v>19.888004427576284</v>
      </c>
      <c r="I25" s="9" t="s">
        <v>45</v>
      </c>
      <c r="K25" s="14" t="s">
        <v>46</v>
      </c>
      <c r="L25" s="14" t="s">
        <v>47</v>
      </c>
    </row>
    <row r="26" spans="1:13" x14ac:dyDescent="0.25">
      <c r="A26" s="2"/>
      <c r="B26" s="2"/>
      <c r="C26" s="16"/>
      <c r="D26" s="16"/>
      <c r="E26" s="16"/>
      <c r="F26" s="16"/>
      <c r="G26" s="16"/>
      <c r="I26" s="9" t="s">
        <v>48</v>
      </c>
      <c r="K26" s="14" t="s">
        <v>49</v>
      </c>
      <c r="L26" s="17" t="s">
        <v>50</v>
      </c>
    </row>
    <row r="27" spans="1:13" x14ac:dyDescent="0.25">
      <c r="A27" s="4">
        <v>25</v>
      </c>
      <c r="B27" s="5" t="s">
        <v>10</v>
      </c>
      <c r="C27" s="6">
        <f>+'Løntabel oktober 2020'!C26/160.33</f>
        <v>174.79299801326837</v>
      </c>
      <c r="D27" s="6">
        <f>+'Løntabel oktober 2020'!D26/160.33</f>
        <v>177.30578294327583</v>
      </c>
      <c r="E27" s="6">
        <f>+'Løntabel oktober 2020'!E26/160.33</f>
        <v>179.04520616425182</v>
      </c>
      <c r="F27" s="6">
        <f>+'Løntabel oktober 2020'!F26/160.33</f>
        <v>181.55930551158878</v>
      </c>
      <c r="G27" s="6">
        <f>+'Løntabel oktober 2020'!G26/160.33</f>
        <v>183.29865895681934</v>
      </c>
      <c r="I27" s="9" t="s">
        <v>51</v>
      </c>
      <c r="L27" s="17" t="s">
        <v>52</v>
      </c>
    </row>
    <row r="28" spans="1:13" x14ac:dyDescent="0.25">
      <c r="A28" s="2"/>
      <c r="B28" s="2" t="s">
        <v>16</v>
      </c>
      <c r="C28" s="16">
        <f>C27*$D$9</f>
        <v>9.6136148907297603</v>
      </c>
      <c r="D28" s="16">
        <f>D27*$D$9</f>
        <v>9.7518180618801704</v>
      </c>
      <c r="E28" s="16">
        <f>E27*$D$9</f>
        <v>9.8474863390338498</v>
      </c>
      <c r="F28" s="16">
        <f>F27*$D$9</f>
        <v>9.9857618031373825</v>
      </c>
      <c r="G28" s="16">
        <f>G27*$D$9</f>
        <v>10.081426242625064</v>
      </c>
      <c r="I28" s="12" t="s">
        <v>53</v>
      </c>
      <c r="L28" s="17" t="s">
        <v>54</v>
      </c>
    </row>
    <row r="29" spans="1:13" x14ac:dyDescent="0.25">
      <c r="A29" s="2"/>
      <c r="B29" s="2" t="s">
        <v>22</v>
      </c>
      <c r="C29" s="16">
        <f>C27-C28</f>
        <v>165.17938312253861</v>
      </c>
      <c r="D29" s="16">
        <f>D27-D28</f>
        <v>167.55396488139567</v>
      </c>
      <c r="E29" s="16">
        <f>E27-E28</f>
        <v>169.19771982521797</v>
      </c>
      <c r="F29" s="16">
        <f>F27-F28</f>
        <v>171.57354370845138</v>
      </c>
      <c r="G29" s="16">
        <f>G27-G28</f>
        <v>173.21723271419427</v>
      </c>
      <c r="I29" s="12"/>
      <c r="L29" s="17"/>
    </row>
    <row r="30" spans="1:13" x14ac:dyDescent="0.25">
      <c r="A30" s="2"/>
      <c r="B30" s="2" t="s">
        <v>27</v>
      </c>
      <c r="C30" s="16">
        <f>C27*$D$10</f>
        <v>19.227229781459521</v>
      </c>
      <c r="D30" s="16">
        <f>D27*$D$10</f>
        <v>19.503636123760341</v>
      </c>
      <c r="E30" s="16">
        <f>E27*$D$10</f>
        <v>19.6949726780677</v>
      </c>
      <c r="F30" s="16">
        <f>F27*$D$10</f>
        <v>19.971523606274765</v>
      </c>
      <c r="G30" s="16">
        <f>G27*$D$10</f>
        <v>20.162852485250127</v>
      </c>
      <c r="I30" s="12" t="s">
        <v>55</v>
      </c>
      <c r="L30" s="13" t="s">
        <v>56</v>
      </c>
    </row>
    <row r="31" spans="1:13" x14ac:dyDescent="0.25">
      <c r="A31" s="2"/>
      <c r="B31" s="2"/>
      <c r="C31" s="16"/>
      <c r="D31" s="16"/>
      <c r="E31" s="16"/>
      <c r="F31" s="16"/>
      <c r="G31" s="16"/>
      <c r="I31" s="12" t="s">
        <v>57</v>
      </c>
      <c r="L31" s="17" t="s">
        <v>58</v>
      </c>
    </row>
    <row r="32" spans="1:13" x14ac:dyDescent="0.25">
      <c r="A32" s="4">
        <v>26</v>
      </c>
      <c r="B32" s="5" t="s">
        <v>10</v>
      </c>
      <c r="C32" s="6">
        <f>+'Løntabel oktober 2020'!C31/160.33</f>
        <v>177.62931654094783</v>
      </c>
      <c r="D32" s="6">
        <f>+'Løntabel oktober 2020'!D31/160.33</f>
        <v>180.0563676300695</v>
      </c>
      <c r="E32" s="6">
        <f>+'Løntabel oktober 2020'!E31/160.33</f>
        <v>181.73576791518883</v>
      </c>
      <c r="F32" s="6">
        <f>+'Løntabel oktober 2020'!F31/160.33</f>
        <v>184.16229378780818</v>
      </c>
      <c r="G32" s="6">
        <f>+'Løntabel oktober 2020'!G31/160.33</f>
        <v>185.84175457011168</v>
      </c>
      <c r="L32" s="17" t="s">
        <v>59</v>
      </c>
    </row>
    <row r="33" spans="1:12" x14ac:dyDescent="0.25">
      <c r="A33" s="2"/>
      <c r="B33" s="2" t="s">
        <v>16</v>
      </c>
      <c r="C33" s="16">
        <f>C32*$D$9</f>
        <v>9.7696124097521313</v>
      </c>
      <c r="D33" s="16">
        <f>D32*$D$9</f>
        <v>9.9031002196538225</v>
      </c>
      <c r="E33" s="16">
        <f>E32*$D$9</f>
        <v>9.9954672353353864</v>
      </c>
      <c r="F33" s="16">
        <f>F32*$D$9</f>
        <v>10.128926158329451</v>
      </c>
      <c r="G33" s="16">
        <f>G32*$D$9</f>
        <v>10.221296501356143</v>
      </c>
      <c r="L33" s="17" t="s">
        <v>60</v>
      </c>
    </row>
    <row r="34" spans="1:12" x14ac:dyDescent="0.25">
      <c r="A34" s="2"/>
      <c r="B34" s="2" t="s">
        <v>22</v>
      </c>
      <c r="C34" s="16">
        <f>C32-C33</f>
        <v>167.85970413119568</v>
      </c>
      <c r="D34" s="16">
        <f>D32-D33</f>
        <v>170.15326741041568</v>
      </c>
      <c r="E34" s="16">
        <f>E32-E33</f>
        <v>171.74030067985345</v>
      </c>
      <c r="F34" s="16">
        <f>F32-F33</f>
        <v>174.03336762947873</v>
      </c>
      <c r="G34" s="16">
        <f>G32-G33</f>
        <v>175.62045806875554</v>
      </c>
      <c r="L34" s="17" t="s">
        <v>61</v>
      </c>
    </row>
    <row r="35" spans="1:12" x14ac:dyDescent="0.25">
      <c r="A35" s="2"/>
      <c r="B35" s="2" t="s">
        <v>27</v>
      </c>
      <c r="C35" s="16">
        <f>C32*$D$10</f>
        <v>19.539224819504263</v>
      </c>
      <c r="D35" s="16">
        <f>D32*$D$10</f>
        <v>19.806200439307645</v>
      </c>
      <c r="E35" s="16">
        <f>E32*$D$10</f>
        <v>19.990934470670773</v>
      </c>
      <c r="F35" s="16">
        <f>F32*$D$10</f>
        <v>20.257852316658902</v>
      </c>
      <c r="G35" s="16">
        <f>G32*$D$10</f>
        <v>20.442593002712286</v>
      </c>
      <c r="L35" s="17" t="s">
        <v>62</v>
      </c>
    </row>
    <row r="36" spans="1:12" x14ac:dyDescent="0.25">
      <c r="A36" s="2"/>
      <c r="B36" s="2"/>
      <c r="C36" s="16"/>
      <c r="D36" s="16"/>
      <c r="E36" s="16"/>
      <c r="F36" s="16"/>
      <c r="G36" s="16"/>
      <c r="L36" s="14" t="s">
        <v>63</v>
      </c>
    </row>
    <row r="37" spans="1:12" x14ac:dyDescent="0.25">
      <c r="A37" s="4">
        <v>28</v>
      </c>
      <c r="B37" s="5" t="s">
        <v>10</v>
      </c>
      <c r="C37" s="6">
        <f>+'Løntabel oktober 2020'!C36/160.33</f>
        <v>183.49589804080404</v>
      </c>
      <c r="D37" s="6">
        <f>+'Løntabel oktober 2020'!D36/160.33</f>
        <v>185.73024932701267</v>
      </c>
      <c r="E37" s="6">
        <f>+'Løntabel oktober 2020'!E36/160.33</f>
        <v>187.2769727450756</v>
      </c>
      <c r="F37" s="6">
        <f>+'Løntabel oktober 2020'!F36/160.33</f>
        <v>189.5113240312842</v>
      </c>
      <c r="G37" s="6">
        <f>+'Løntabel oktober 2020'!G36/160.33</f>
        <v>191.05746173566041</v>
      </c>
      <c r="L37" s="14" t="s">
        <v>64</v>
      </c>
    </row>
    <row r="38" spans="1:12" x14ac:dyDescent="0.25">
      <c r="A38" s="2"/>
      <c r="B38" s="2" t="s">
        <v>16</v>
      </c>
      <c r="C38" s="16">
        <f>C37*$D$9</f>
        <v>10.092274392244223</v>
      </c>
      <c r="D38" s="16">
        <f>D37*$D$9</f>
        <v>10.215163712985698</v>
      </c>
      <c r="E38" s="16">
        <f>E37*$D$9</f>
        <v>10.300233500979157</v>
      </c>
      <c r="F38" s="16">
        <f>F37*$D$9</f>
        <v>10.42312282172063</v>
      </c>
      <c r="G38" s="16">
        <f>G37*$D$9</f>
        <v>10.508160395461323</v>
      </c>
      <c r="L38" s="2" t="s">
        <v>65</v>
      </c>
    </row>
    <row r="39" spans="1:12" x14ac:dyDescent="0.25">
      <c r="A39" s="2"/>
      <c r="B39" s="2" t="s">
        <v>22</v>
      </c>
      <c r="C39" s="16">
        <f>C37-C38</f>
        <v>173.4036236485598</v>
      </c>
      <c r="D39" s="16">
        <f>D37-D38</f>
        <v>175.51508561402699</v>
      </c>
      <c r="E39" s="16">
        <f>E37-E38</f>
        <v>176.97673924409645</v>
      </c>
      <c r="F39" s="16">
        <f>F37-F38</f>
        <v>179.08820120956358</v>
      </c>
      <c r="G39" s="16">
        <f>G37-G38</f>
        <v>180.54930134019909</v>
      </c>
      <c r="L39" s="14" t="s">
        <v>66</v>
      </c>
    </row>
    <row r="40" spans="1:12" x14ac:dyDescent="0.25">
      <c r="A40" s="2"/>
      <c r="B40" s="2" t="s">
        <v>27</v>
      </c>
      <c r="C40" s="16">
        <f>C37*$D$10</f>
        <v>20.184548784488445</v>
      </c>
      <c r="D40" s="16">
        <f>D37*$D$10</f>
        <v>20.430327425971395</v>
      </c>
      <c r="E40" s="16">
        <f>E37*$D$10</f>
        <v>20.600467001958314</v>
      </c>
      <c r="F40" s="16">
        <f>F37*$D$10</f>
        <v>20.846245643441261</v>
      </c>
      <c r="G40" s="16">
        <f>G37*$D$10</f>
        <v>21.016320790922645</v>
      </c>
    </row>
    <row r="41" spans="1:12" x14ac:dyDescent="0.25">
      <c r="A41" s="4">
        <v>29</v>
      </c>
      <c r="B41" s="5" t="s">
        <v>10</v>
      </c>
      <c r="C41" s="6">
        <f>+'Løntabel oktober 2020'!C40/160.33</f>
        <v>186.52813779667326</v>
      </c>
      <c r="D41" s="6">
        <f>+'Løntabel oktober 2020'!D40/160.33</f>
        <v>188.6567677624387</v>
      </c>
      <c r="E41" s="6">
        <f>+'Løntabel oktober 2020'!E40/160.33</f>
        <v>190.13005732703581</v>
      </c>
      <c r="F41" s="6">
        <f>+'Løntabel oktober 2020'!F40/160.33</f>
        <v>192.25810157911462</v>
      </c>
      <c r="G41" s="6">
        <f>+'Løntabel oktober 2020'!G40/160.33</f>
        <v>193.73197685739851</v>
      </c>
    </row>
    <row r="42" spans="1:12" x14ac:dyDescent="0.25">
      <c r="A42" s="2"/>
      <c r="B42" s="2" t="s">
        <v>16</v>
      </c>
      <c r="C42" s="16">
        <f>C41*$D$9</f>
        <v>10.259047578817029</v>
      </c>
      <c r="D42" s="16">
        <f>D41*$D$9</f>
        <v>10.376122226934129</v>
      </c>
      <c r="E42" s="16">
        <f>E41*$D$9</f>
        <v>10.457153152986971</v>
      </c>
      <c r="F42" s="16">
        <f>F41*$D$9</f>
        <v>10.574195586851305</v>
      </c>
      <c r="G42" s="16">
        <f>G41*$D$9</f>
        <v>10.655258727156918</v>
      </c>
    </row>
    <row r="43" spans="1:12" x14ac:dyDescent="0.25">
      <c r="A43" s="2"/>
      <c r="B43" s="2" t="s">
        <v>22</v>
      </c>
      <c r="C43" s="16">
        <f>C41-C42</f>
        <v>176.26909021785625</v>
      </c>
      <c r="D43" s="16">
        <f>D41-D42</f>
        <v>178.28064553550456</v>
      </c>
      <c r="E43" s="16">
        <f>E41-E42</f>
        <v>179.67290417404885</v>
      </c>
      <c r="F43" s="16">
        <f>F41-F42</f>
        <v>181.68390599226331</v>
      </c>
      <c r="G43" s="16">
        <f>G41-G42</f>
        <v>183.0767181302416</v>
      </c>
    </row>
    <row r="44" spans="1:12" x14ac:dyDescent="0.25">
      <c r="A44" s="2"/>
      <c r="B44" s="2" t="s">
        <v>27</v>
      </c>
      <c r="C44" s="16">
        <f>C41*$D$10</f>
        <v>20.518095157634058</v>
      </c>
      <c r="D44" s="16">
        <f>D41*$D$10</f>
        <v>20.752244453868258</v>
      </c>
      <c r="E44" s="16">
        <f>E41*$D$10</f>
        <v>20.914306305973941</v>
      </c>
      <c r="F44" s="16">
        <f>F41*$D$10</f>
        <v>21.14839117370261</v>
      </c>
      <c r="G44" s="16">
        <f>G41*$D$10</f>
        <v>21.310517454313835</v>
      </c>
    </row>
    <row r="45" spans="1:12" x14ac:dyDescent="0.25">
      <c r="A45" s="4">
        <v>30</v>
      </c>
      <c r="B45" s="5" t="s">
        <v>10</v>
      </c>
      <c r="C45" s="6">
        <f>+'Løntabel oktober 2020'!C44/160.33</f>
        <v>189.62609011538842</v>
      </c>
      <c r="D45" s="6">
        <f>+'Løntabel oktober 2020'!D44/160.33</f>
        <v>191.64134506705551</v>
      </c>
      <c r="E45" s="6">
        <f>+'Løntabel oktober 2020'!E44/160.33</f>
        <v>193.03724721080195</v>
      </c>
      <c r="F45" s="6">
        <f>+'Løntabel oktober 2020'!F44/160.33</f>
        <v>195.05246836398669</v>
      </c>
      <c r="G45" s="6">
        <f>+'Løntabel oktober 2020'!G44/160.33</f>
        <v>196.44778479404644</v>
      </c>
    </row>
    <row r="46" spans="1:12" x14ac:dyDescent="0.25">
      <c r="A46" s="2"/>
      <c r="B46" s="2" t="s">
        <v>16</v>
      </c>
      <c r="C46" s="16">
        <f>C45*$D$9</f>
        <v>10.429434956346363</v>
      </c>
      <c r="D46" s="16">
        <f>D45*$D$9</f>
        <v>10.540273978688052</v>
      </c>
      <c r="E46" s="16">
        <f>E45*$D$9</f>
        <v>10.617048596594108</v>
      </c>
      <c r="F46" s="16">
        <f>F45*$D$9</f>
        <v>10.727885760019268</v>
      </c>
      <c r="G46" s="16">
        <f>G45*$D$9</f>
        <v>10.804628163672554</v>
      </c>
    </row>
    <row r="47" spans="1:12" x14ac:dyDescent="0.25">
      <c r="A47" s="2"/>
      <c r="B47" s="2" t="s">
        <v>22</v>
      </c>
      <c r="C47" s="16">
        <f>C45-C46</f>
        <v>179.19665515904205</v>
      </c>
      <c r="D47" s="16">
        <f>D45-D46</f>
        <v>181.10107108836746</v>
      </c>
      <c r="E47" s="16">
        <f>E45-E46</f>
        <v>182.42019861420783</v>
      </c>
      <c r="F47" s="16">
        <f>F45-F46</f>
        <v>184.32458260396743</v>
      </c>
      <c r="G47" s="16">
        <f>G45-G46</f>
        <v>185.64315663037388</v>
      </c>
    </row>
    <row r="48" spans="1:12" x14ac:dyDescent="0.25">
      <c r="A48" s="2"/>
      <c r="B48" s="2" t="s">
        <v>27</v>
      </c>
      <c r="C48" s="16">
        <f>C45*$D$10</f>
        <v>20.858869912692725</v>
      </c>
      <c r="D48" s="16">
        <f>D45*$D$10</f>
        <v>21.080547957376105</v>
      </c>
      <c r="E48" s="16">
        <f>E45*$D$10</f>
        <v>21.234097193188216</v>
      </c>
      <c r="F48" s="16">
        <f>F45*$D$10</f>
        <v>21.455771520038535</v>
      </c>
      <c r="G48" s="16">
        <f>G45*$D$10</f>
        <v>21.609256327345108</v>
      </c>
    </row>
    <row r="49" spans="1:7" x14ac:dyDescent="0.25">
      <c r="A49" s="2"/>
      <c r="B49" s="2"/>
      <c r="C49" s="16"/>
      <c r="D49" s="16"/>
      <c r="E49" s="16"/>
      <c r="F49" s="16"/>
      <c r="G49" s="16"/>
    </row>
    <row r="50" spans="1:7" x14ac:dyDescent="0.25">
      <c r="A50" s="4">
        <v>31</v>
      </c>
      <c r="B50" s="5" t="s">
        <v>10</v>
      </c>
      <c r="C50" s="6">
        <f>+'Løntabel oktober 2020'!C49/160.33</f>
        <v>192.79424924504642</v>
      </c>
      <c r="D50" s="6">
        <f>+'Løntabel oktober 2020'!D49/160.33</f>
        <v>194.69027766299473</v>
      </c>
      <c r="E50" s="6">
        <f>+'Løntabel oktober 2020'!E49/160.33</f>
        <v>196.00242274954789</v>
      </c>
      <c r="F50" s="6">
        <f>+'Løntabel oktober 2020'!F49/160.33</f>
        <v>197.89845116749618</v>
      </c>
      <c r="G50" s="6">
        <f>+'Løntabel oktober 2020'!G49/160.33</f>
        <v>199.21059625404934</v>
      </c>
    </row>
    <row r="51" spans="1:7" x14ac:dyDescent="0.25">
      <c r="A51" s="2"/>
      <c r="B51" s="2" t="s">
        <v>16</v>
      </c>
      <c r="C51" s="16">
        <f>C50*$D$9</f>
        <v>10.603683708477552</v>
      </c>
      <c r="D51" s="16">
        <f>D50*$D$9</f>
        <v>10.70796527146471</v>
      </c>
      <c r="E51" s="16">
        <f>E50*$D$9</f>
        <v>10.780133251225134</v>
      </c>
      <c r="F51" s="16">
        <f>F50*$D$9</f>
        <v>10.88441481421229</v>
      </c>
      <c r="G51" s="16">
        <f>G50*$D$9</f>
        <v>10.956582793972714</v>
      </c>
    </row>
    <row r="52" spans="1:7" x14ac:dyDescent="0.25">
      <c r="A52" s="2"/>
      <c r="B52" s="2" t="s">
        <v>22</v>
      </c>
      <c r="C52" s="16">
        <f>C50-C51</f>
        <v>182.19056553656887</v>
      </c>
      <c r="D52" s="16">
        <f>D50-D51</f>
        <v>183.98231239153003</v>
      </c>
      <c r="E52" s="16">
        <f>E50-E51</f>
        <v>185.22228949832277</v>
      </c>
      <c r="F52" s="16">
        <f>F50-F51</f>
        <v>187.0140363532839</v>
      </c>
      <c r="G52" s="16">
        <f>G50-G51</f>
        <v>188.25401346007664</v>
      </c>
    </row>
    <row r="53" spans="1:7" x14ac:dyDescent="0.25">
      <c r="A53" s="2"/>
      <c r="B53" s="2" t="s">
        <v>27</v>
      </c>
      <c r="C53" s="16">
        <f>C50*$D$10</f>
        <v>21.207367416955105</v>
      </c>
      <c r="D53" s="16">
        <f>D50*$D$10</f>
        <v>21.41593054292942</v>
      </c>
      <c r="E53" s="16">
        <f>E50*$D$10</f>
        <v>21.560266502450268</v>
      </c>
      <c r="F53" s="16">
        <f>F50*$D$10</f>
        <v>21.76882962842458</v>
      </c>
      <c r="G53" s="16">
        <f>G50*$D$10</f>
        <v>21.913165587945429</v>
      </c>
    </row>
    <row r="54" spans="1:7" x14ac:dyDescent="0.25">
      <c r="A54" s="2"/>
      <c r="B54" s="1"/>
      <c r="C54" s="2"/>
      <c r="D54" s="2"/>
      <c r="E54" s="2"/>
      <c r="F54" s="2"/>
      <c r="G54" s="2"/>
    </row>
    <row r="55" spans="1:7" x14ac:dyDescent="0.25">
      <c r="A55" s="2"/>
      <c r="B55" s="1" t="s">
        <v>67</v>
      </c>
      <c r="C55" s="2"/>
      <c r="D55" s="2"/>
      <c r="E55" s="2"/>
      <c r="F55" s="2"/>
      <c r="G55" s="2"/>
    </row>
    <row r="56" spans="1:7" x14ac:dyDescent="0.25">
      <c r="A56" s="4">
        <v>39</v>
      </c>
      <c r="B56" s="5" t="s">
        <v>10</v>
      </c>
      <c r="C56" s="6">
        <f>+'Løntabel oktober 2020'!C55/160.33</f>
        <v>221.0187668065231</v>
      </c>
      <c r="D56" s="6">
        <f>+'Løntabel oktober 2020'!D55/160.33</f>
        <v>221.66707864345142</v>
      </c>
      <c r="E56" s="6">
        <f>+'Løntabel oktober 2020'!E55/160.33</f>
        <v>222.11561203844408</v>
      </c>
      <c r="F56" s="6">
        <f>+'Løntabel oktober 2020'!F55/160.33</f>
        <v>222.76397395015485</v>
      </c>
      <c r="G56" s="6">
        <f>+'Løntabel oktober 2020'!G55/160.33</f>
        <v>223.2132163478276</v>
      </c>
    </row>
    <row r="57" spans="1:7" x14ac:dyDescent="0.25">
      <c r="A57" s="2"/>
      <c r="B57" s="2" t="s">
        <v>16</v>
      </c>
      <c r="C57" s="16">
        <f>C56*$D$9</f>
        <v>12.156032174358771</v>
      </c>
      <c r="D57" s="16">
        <f>D56*$D$9</f>
        <v>12.191689325389827</v>
      </c>
      <c r="E57" s="16">
        <f>E56*$D$9</f>
        <v>12.216358662114425</v>
      </c>
      <c r="F57" s="16">
        <f>F56*$D$9</f>
        <v>12.252018567258517</v>
      </c>
      <c r="G57" s="16">
        <f>G56*$D$9</f>
        <v>12.276726899130518</v>
      </c>
    </row>
    <row r="58" spans="1:7" x14ac:dyDescent="0.25">
      <c r="A58" s="2"/>
      <c r="B58" s="2" t="s">
        <v>22</v>
      </c>
      <c r="C58" s="16">
        <f>C56-C57</f>
        <v>208.86273463216435</v>
      </c>
      <c r="D58" s="16">
        <f>D56-D57</f>
        <v>209.47538931806159</v>
      </c>
      <c r="E58" s="16">
        <f>E56-E57</f>
        <v>209.89925337632965</v>
      </c>
      <c r="F58" s="16">
        <f>F56-F57</f>
        <v>210.51195538289633</v>
      </c>
      <c r="G58" s="16">
        <f>G56-G57</f>
        <v>210.93648944869707</v>
      </c>
    </row>
    <row r="59" spans="1:7" x14ac:dyDescent="0.25">
      <c r="A59" s="2"/>
      <c r="B59" s="2" t="s">
        <v>27</v>
      </c>
      <c r="C59" s="16">
        <f>C56*$D$10</f>
        <v>24.312064348717541</v>
      </c>
      <c r="D59" s="16">
        <f>D56*$D$10</f>
        <v>24.383378650779655</v>
      </c>
      <c r="E59" s="16">
        <f>E56*$D$10</f>
        <v>24.43271732422885</v>
      </c>
      <c r="F59" s="16">
        <f>F56*$D$10</f>
        <v>24.504037134517034</v>
      </c>
      <c r="G59" s="16">
        <f>G56*$D$10</f>
        <v>24.553453798261035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Løntabel oktober 2017</vt:lpstr>
      <vt:lpstr>Timelønnede oktober 2017</vt:lpstr>
      <vt:lpstr>Løntabel oktober 2018</vt:lpstr>
      <vt:lpstr>Timelønnede oktober 2018</vt:lpstr>
      <vt:lpstr>Løntabel oktober 2019</vt:lpstr>
      <vt:lpstr>Timelønnede oktober 2019</vt:lpstr>
      <vt:lpstr>Løntabel oktober 2020</vt:lpstr>
      <vt:lpstr>Timelønnede oktober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2021-05-19T06:57:22Z</dcterms:modified>
</cp:coreProperties>
</file>