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8C64381A-0433-45DF-9D93-0BF978CE31C0}" xr6:coauthVersionLast="45" xr6:coauthVersionMax="45" xr10:uidLastSave="{00000000-0000-0000-0000-000000000000}"/>
  <bookViews>
    <workbookView xWindow="-108" yWindow="-108" windowWidth="23256" windowHeight="12576" firstSheet="7" activeTab="7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Deltid oktober 2020" sheetId="8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5" l="1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D54" i="5" l="1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D63" i="4" l="1"/>
  <c r="E63" i="4" s="1"/>
  <c r="D63" i="3"/>
  <c r="E63" i="3" s="1"/>
  <c r="D63" i="2"/>
  <c r="E63" i="2" s="1"/>
  <c r="D40" i="2" s="1"/>
  <c r="C55" i="3" l="1"/>
  <c r="D69" i="7"/>
  <c r="D69" i="8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C24" i="8" s="1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D18" i="8" s="1"/>
  <c r="C15" i="4"/>
  <c r="C18" i="8" s="1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7" i="8"/>
  <c r="G26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7" i="8"/>
  <c r="D6" i="8" s="1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<sst xmlns="http://schemas.openxmlformats.org/spreadsheetml/2006/main" count="891" uniqueCount="91">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</sst>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0%"/>
    <numFmt numFmtId="166" formatCode="0.0000%"/>
    <numFmt numFmtId="167" formatCode="0.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Fill="1" applyBorder="1"/>
    <xf numFmtId="0" fontId="8" fillId="0" borderId="0" xfId="0" applyFont="1"/>
    <xf numFmtId="2" fontId="8" fillId="0" borderId="0" xfId="0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sqref="A1:G54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1.33203125" style="14" bestFit="1" customWidth="1"/>
    <col min="4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4" t="s">
        <v>1</v>
      </c>
      <c r="D4" s="15">
        <v>5.5E-2</v>
      </c>
      <c r="I4" s="16"/>
    </row>
    <row r="5" spans="1:15" x14ac:dyDescent="0.25">
      <c r="A5" s="14" t="s">
        <v>2</v>
      </c>
      <c r="D5" s="15">
        <v>0.11</v>
      </c>
    </row>
    <row r="7" spans="1:15" x14ac:dyDescent="0.25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x14ac:dyDescent="0.25">
      <c r="A9" s="2"/>
      <c r="B9" s="1" t="s">
        <v>9</v>
      </c>
      <c r="C9" s="2"/>
      <c r="D9" s="2"/>
      <c r="E9" s="2"/>
      <c r="F9" s="2"/>
      <c r="G9" s="2"/>
    </row>
    <row r="10" spans="1:15" x14ac:dyDescent="0.25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5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5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5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5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5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5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5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5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5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5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5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5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5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5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5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5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5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5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5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5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5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5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5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5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5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5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5">
      <c r="A48" s="2"/>
      <c r="B48" s="1"/>
      <c r="C48" s="2"/>
      <c r="D48" s="2"/>
      <c r="E48" s="2"/>
      <c r="F48" s="2"/>
      <c r="G48" s="2"/>
      <c r="O48" s="17"/>
    </row>
    <row r="49" spans="1:15" x14ac:dyDescent="0.25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5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5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5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5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6640625" defaultRowHeight="13.2" x14ac:dyDescent="0.25"/>
  <cols>
    <col min="1" max="1" width="8.6640625" style="14"/>
    <col min="2" max="2" width="16.109375" style="14" customWidth="1"/>
    <col min="3" max="3" width="11.33203125" style="14" customWidth="1"/>
    <col min="4" max="7" width="10.88671875" style="14" customWidth="1"/>
    <col min="8" max="8" width="8.6640625" style="14"/>
    <col min="9" max="9" width="17.88671875" style="14" customWidth="1"/>
    <col min="10" max="10" width="9.88671875" style="14" customWidth="1"/>
    <col min="11" max="11" width="12.6640625" style="14" customWidth="1"/>
    <col min="12" max="12" width="16.5546875" style="14" customWidth="1"/>
    <col min="13" max="13" width="18.88671875" style="14" customWidth="1"/>
    <col min="14" max="16384" width="8.6640625" style="14"/>
  </cols>
  <sheetData>
    <row r="1" spans="1:18" x14ac:dyDescent="0.25">
      <c r="A1" s="1" t="s">
        <v>82</v>
      </c>
    </row>
    <row r="2" spans="1:18" x14ac:dyDescent="0.25">
      <c r="A2" s="2" t="s">
        <v>68</v>
      </c>
    </row>
    <row r="3" spans="1:18" ht="13.8" thickBot="1" x14ac:dyDescent="0.3"/>
    <row r="4" spans="1:18" ht="13.8" thickBot="1" x14ac:dyDescent="0.3">
      <c r="A4" s="25" t="s">
        <v>83</v>
      </c>
      <c r="D4" s="30">
        <v>32</v>
      </c>
      <c r="N4" s="2"/>
      <c r="Q4" s="28"/>
    </row>
    <row r="5" spans="1:18" x14ac:dyDescent="0.25">
      <c r="D5" s="29"/>
      <c r="F5" s="2"/>
      <c r="N5" s="2"/>
      <c r="Q5" s="28"/>
    </row>
    <row r="6" spans="1:18" x14ac:dyDescent="0.25">
      <c r="A6" s="14" t="s">
        <v>1</v>
      </c>
      <c r="D6" s="15">
        <v>5.5E-2</v>
      </c>
      <c r="N6" s="2"/>
      <c r="Q6" s="28"/>
    </row>
    <row r="7" spans="1:18" x14ac:dyDescent="0.25">
      <c r="A7" s="14" t="s">
        <v>2</v>
      </c>
      <c r="D7" s="15">
        <v>0.11</v>
      </c>
    </row>
    <row r="8" spans="1:18" x14ac:dyDescent="0.25">
      <c r="D8" s="15"/>
      <c r="I8" s="28"/>
    </row>
    <row r="10" spans="1:18" x14ac:dyDescent="0.25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6"/>
      <c r="P10" s="16"/>
      <c r="Q10" s="16"/>
      <c r="R10" s="16"/>
    </row>
    <row r="11" spans="1:18" x14ac:dyDescent="0.25">
      <c r="A11" s="2"/>
      <c r="B11" s="2"/>
      <c r="C11" s="2"/>
      <c r="D11" s="2"/>
      <c r="E11" s="2"/>
      <c r="F11" s="2"/>
      <c r="G11" s="2"/>
    </row>
    <row r="12" spans="1:18" x14ac:dyDescent="0.25">
      <c r="A12" s="2"/>
      <c r="B12" s="1" t="s">
        <v>9</v>
      </c>
      <c r="C12" s="2"/>
      <c r="D12" s="2"/>
      <c r="E12" s="2"/>
      <c r="F12" s="2"/>
      <c r="G12" s="2"/>
    </row>
    <row r="13" spans="1:18" x14ac:dyDescent="0.25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5">
      <c r="A14" s="2"/>
      <c r="B14" s="14" t="s">
        <v>16</v>
      </c>
      <c r="C14" s="16">
        <f>C13*$D$6</f>
        <v>1148.1400952838885</v>
      </c>
      <c r="D14" s="16">
        <f>D13*$D$6</f>
        <v>1166.9118541838598</v>
      </c>
      <c r="E14" s="16">
        <f>E13*$D$6</f>
        <v>1179.9084941705332</v>
      </c>
      <c r="F14" s="16">
        <f>F13*$D$6</f>
        <v>1198.6807889152917</v>
      </c>
      <c r="G14" s="16">
        <f>G13*$D$6</f>
        <v>1211.6779752721493</v>
      </c>
      <c r="I14" s="2" t="s">
        <v>17</v>
      </c>
      <c r="J14" s="8" t="s">
        <v>18</v>
      </c>
      <c r="K14" s="14" t="s">
        <v>19</v>
      </c>
      <c r="L14" s="14" t="s">
        <v>20</v>
      </c>
      <c r="M14" s="2" t="s">
        <v>21</v>
      </c>
    </row>
    <row r="15" spans="1:18" x14ac:dyDescent="0.25">
      <c r="A15" s="2"/>
      <c r="B15" s="14" t="s">
        <v>22</v>
      </c>
      <c r="C15" s="16">
        <f>C13-C14</f>
        <v>19727.134364423175</v>
      </c>
      <c r="D15" s="16">
        <f>D13-D14</f>
        <v>20049.667312795405</v>
      </c>
      <c r="E15" s="16">
        <f>E13-E14</f>
        <v>20272.973218020979</v>
      </c>
      <c r="F15" s="16">
        <f>F13-F14</f>
        <v>20595.515373180922</v>
      </c>
      <c r="G15" s="16">
        <f>G13-G14</f>
        <v>20818.830666039656</v>
      </c>
      <c r="I15" s="2" t="s">
        <v>23</v>
      </c>
      <c r="J15" s="8" t="s">
        <v>24</v>
      </c>
      <c r="K15" s="2" t="s">
        <v>25</v>
      </c>
      <c r="L15" s="14" t="s">
        <v>26</v>
      </c>
    </row>
    <row r="16" spans="1:18" x14ac:dyDescent="0.25">
      <c r="A16" s="2"/>
      <c r="B16" s="14" t="s">
        <v>27</v>
      </c>
      <c r="C16" s="16">
        <f>C13*$D$7</f>
        <v>2296.280190567777</v>
      </c>
      <c r="D16" s="16">
        <f>D13*$D$7</f>
        <v>2333.8237083677195</v>
      </c>
      <c r="E16" s="16">
        <f>E13*$D$7</f>
        <v>2359.8169883410665</v>
      </c>
      <c r="F16" s="16">
        <f>F13*$D$7</f>
        <v>2397.3615778305834</v>
      </c>
      <c r="G16" s="16">
        <f>G13*$D$7</f>
        <v>2423.3559505442986</v>
      </c>
      <c r="I16" s="2"/>
      <c r="J16" s="8"/>
      <c r="K16" s="2"/>
    </row>
    <row r="17" spans="1:12" x14ac:dyDescent="0.25">
      <c r="A17" s="2" t="s">
        <v>28</v>
      </c>
      <c r="B17" s="1"/>
      <c r="C17" s="2"/>
      <c r="D17" s="10"/>
      <c r="E17" s="10"/>
      <c r="F17" s="2"/>
      <c r="G17" s="2"/>
      <c r="I17" s="9" t="s">
        <v>29</v>
      </c>
      <c r="J17" s="8" t="s">
        <v>30</v>
      </c>
      <c r="K17" s="14" t="s">
        <v>31</v>
      </c>
      <c r="L17" s="14" t="s">
        <v>32</v>
      </c>
    </row>
    <row r="18" spans="1:12" x14ac:dyDescent="0.25">
      <c r="A18" s="2"/>
      <c r="B18" s="1" t="s">
        <v>33</v>
      </c>
      <c r="C18" s="2"/>
      <c r="D18" s="2"/>
      <c r="E18" s="2"/>
      <c r="F18" s="2"/>
      <c r="G18" s="2"/>
      <c r="I18" s="9" t="s">
        <v>34</v>
      </c>
      <c r="J18" s="8" t="s">
        <v>35</v>
      </c>
      <c r="K18" s="14" t="s">
        <v>36</v>
      </c>
      <c r="L18" s="14" t="s">
        <v>37</v>
      </c>
    </row>
    <row r="19" spans="1:12" x14ac:dyDescent="0.25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9" t="s">
        <v>38</v>
      </c>
      <c r="J19" s="8" t="s">
        <v>39</v>
      </c>
      <c r="K19" s="2" t="s">
        <v>40</v>
      </c>
      <c r="L19" s="14" t="s">
        <v>41</v>
      </c>
    </row>
    <row r="20" spans="1:12" x14ac:dyDescent="0.25">
      <c r="A20" s="2"/>
      <c r="B20" s="2" t="s">
        <v>16</v>
      </c>
      <c r="C20" s="16">
        <f>C19*$D$6</f>
        <v>1239.0477339099468</v>
      </c>
      <c r="D20" s="16">
        <f>D19*$D$6</f>
        <v>1257.7039066856821</v>
      </c>
      <c r="E20" s="16">
        <f>E19*$D$6</f>
        <v>1270.6221083991202</v>
      </c>
      <c r="F20" s="16">
        <f>F19*$D$6</f>
        <v>1289.2782811748555</v>
      </c>
      <c r="G20" s="16">
        <f>G19*$D$6</f>
        <v>1302.1914753066892</v>
      </c>
      <c r="I20" s="9" t="s">
        <v>42</v>
      </c>
      <c r="K20" s="2" t="s">
        <v>43</v>
      </c>
      <c r="L20" s="2" t="s">
        <v>44</v>
      </c>
    </row>
    <row r="21" spans="1:12" x14ac:dyDescent="0.25">
      <c r="A21" s="2"/>
      <c r="B21" s="2" t="s">
        <v>22</v>
      </c>
      <c r="C21" s="16">
        <f>C19-C20</f>
        <v>21289.092882634541</v>
      </c>
      <c r="D21" s="16">
        <f>D19-D20</f>
        <v>21609.63985123581</v>
      </c>
      <c r="E21" s="16">
        <f>E19-E20</f>
        <v>21831.598044312155</v>
      </c>
      <c r="F21" s="16">
        <f>F19-F20</f>
        <v>22152.145012913425</v>
      </c>
      <c r="G21" s="16">
        <f>G19-G20</f>
        <v>22374.017166633115</v>
      </c>
      <c r="I21" s="9"/>
      <c r="K21" s="2"/>
      <c r="L21" s="2"/>
    </row>
    <row r="22" spans="1:12" x14ac:dyDescent="0.25">
      <c r="A22" s="2"/>
      <c r="B22" s="2" t="s">
        <v>27</v>
      </c>
      <c r="C22" s="16">
        <f>C19*$D$7</f>
        <v>2478.0954678198937</v>
      </c>
      <c r="D22" s="16">
        <f>D19*$D$7</f>
        <v>2515.4078133713642</v>
      </c>
      <c r="E22" s="16">
        <f>E19*$D$7</f>
        <v>2541.2442167982404</v>
      </c>
      <c r="F22" s="16">
        <f>F19*$D$7</f>
        <v>2578.5565623497109</v>
      </c>
      <c r="G22" s="16">
        <f>G19*$D$7</f>
        <v>2604.3829506133784</v>
      </c>
      <c r="I22" s="9" t="s">
        <v>45</v>
      </c>
      <c r="K22" s="14" t="s">
        <v>46</v>
      </c>
      <c r="L22" s="14" t="s">
        <v>47</v>
      </c>
    </row>
    <row r="23" spans="1:12" x14ac:dyDescent="0.25">
      <c r="A23" s="2" t="s">
        <v>28</v>
      </c>
      <c r="B23" s="2"/>
      <c r="C23" s="16"/>
      <c r="D23" s="16"/>
      <c r="E23" s="16"/>
      <c r="F23" s="16"/>
      <c r="G23" s="11"/>
      <c r="I23" s="9" t="s">
        <v>48</v>
      </c>
      <c r="K23" s="14" t="s">
        <v>49</v>
      </c>
      <c r="L23" s="17" t="s">
        <v>50</v>
      </c>
    </row>
    <row r="24" spans="1:12" x14ac:dyDescent="0.25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9" t="s">
        <v>51</v>
      </c>
      <c r="L24" s="17" t="s">
        <v>52</v>
      </c>
    </row>
    <row r="25" spans="1:12" x14ac:dyDescent="0.25">
      <c r="A25" s="2"/>
      <c r="B25" s="2" t="s">
        <v>16</v>
      </c>
      <c r="C25" s="16">
        <f>C24*$D$6</f>
        <v>1258.9881969876865</v>
      </c>
      <c r="D25" s="16">
        <f>D24*$D$6</f>
        <v>1277.0604099664054</v>
      </c>
      <c r="E25" s="16">
        <f>E24*$D$6</f>
        <v>1289.5705243555085</v>
      </c>
      <c r="F25" s="16">
        <f>F24*$D$6</f>
        <v>1307.6521907616334</v>
      </c>
      <c r="G25" s="16">
        <f>G24*$D$6</f>
        <v>1320.1618033162511</v>
      </c>
      <c r="I25" s="12" t="s">
        <v>53</v>
      </c>
      <c r="L25" s="17" t="s">
        <v>54</v>
      </c>
    </row>
    <row r="26" spans="1:12" x14ac:dyDescent="0.25">
      <c r="A26" s="2"/>
      <c r="B26" s="2" t="s">
        <v>22</v>
      </c>
      <c r="C26" s="16">
        <f>C24-C25</f>
        <v>21631.70629369752</v>
      </c>
      <c r="D26" s="16">
        <f>D24-D25</f>
        <v>21942.219771240965</v>
      </c>
      <c r="E26" s="16">
        <f>E24-E25</f>
        <v>22157.166282108283</v>
      </c>
      <c r="F26" s="16">
        <f>F24-F25</f>
        <v>22467.84218672261</v>
      </c>
      <c r="G26" s="16">
        <f>G24-G25</f>
        <v>22682.780075161041</v>
      </c>
      <c r="I26" s="12"/>
      <c r="L26" s="17"/>
    </row>
    <row r="27" spans="1:12" x14ac:dyDescent="0.25">
      <c r="A27" s="2"/>
      <c r="B27" s="2" t="s">
        <v>27</v>
      </c>
      <c r="C27" s="16">
        <f>C24*$D$7</f>
        <v>2517.976393975373</v>
      </c>
      <c r="D27" s="16">
        <f>D24*$D$7</f>
        <v>2554.1208199328107</v>
      </c>
      <c r="E27" s="16">
        <f>E24*$D$7</f>
        <v>2579.141048711017</v>
      </c>
      <c r="F27" s="16">
        <f>F24*$D$7</f>
        <v>2615.3043815232668</v>
      </c>
      <c r="G27" s="16">
        <f>G24*$D$7</f>
        <v>2640.3236066325021</v>
      </c>
      <c r="I27" s="12" t="s">
        <v>55</v>
      </c>
      <c r="L27" s="13" t="s">
        <v>56</v>
      </c>
    </row>
    <row r="28" spans="1:12" x14ac:dyDescent="0.25">
      <c r="A28" s="2" t="s">
        <v>28</v>
      </c>
      <c r="B28" s="2"/>
      <c r="C28" s="16"/>
      <c r="D28" s="16"/>
      <c r="E28" s="16"/>
      <c r="F28" s="11"/>
      <c r="G28" s="16"/>
      <c r="I28" s="12" t="s">
        <v>57</v>
      </c>
      <c r="L28" s="17" t="s">
        <v>58</v>
      </c>
    </row>
    <row r="29" spans="1:12" x14ac:dyDescent="0.25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7" t="s">
        <v>59</v>
      </c>
    </row>
    <row r="30" spans="1:12" x14ac:dyDescent="0.25">
      <c r="A30" s="2"/>
      <c r="B30" s="2" t="s">
        <v>16</v>
      </c>
      <c r="C30" s="16">
        <f>C29*$D$6</f>
        <v>1279.3872975615498</v>
      </c>
      <c r="D30" s="16">
        <f>D29*$D$6</f>
        <v>1296.8429037573053</v>
      </c>
      <c r="E30" s="16">
        <f>E29*$D$6</f>
        <v>1308.9213268912372</v>
      </c>
      <c r="F30" s="16">
        <f>F29*$D$6</f>
        <v>1326.3731556747773</v>
      </c>
      <c r="G30" s="16">
        <f>G29*$D$6</f>
        <v>1338.4520139108079</v>
      </c>
      <c r="L30" s="17" t="s">
        <v>60</v>
      </c>
    </row>
    <row r="31" spans="1:12" x14ac:dyDescent="0.25">
      <c r="A31" s="2"/>
      <c r="B31" s="2" t="s">
        <v>22</v>
      </c>
      <c r="C31" s="16">
        <f>C29-C30</f>
        <v>21982.199930830266</v>
      </c>
      <c r="D31" s="16">
        <f>D29-D30</f>
        <v>22282.118982739154</v>
      </c>
      <c r="E31" s="16">
        <f>E29-E30</f>
        <v>22489.648252949439</v>
      </c>
      <c r="F31" s="16">
        <f>F29-F30</f>
        <v>22789.502402048445</v>
      </c>
      <c r="G31" s="16">
        <f>G29-G30</f>
        <v>22997.039148103882</v>
      </c>
      <c r="L31" s="17" t="s">
        <v>61</v>
      </c>
    </row>
    <row r="32" spans="1:12" x14ac:dyDescent="0.25">
      <c r="A32" s="2"/>
      <c r="B32" s="2" t="s">
        <v>27</v>
      </c>
      <c r="C32" s="16">
        <f>C29*$D$7</f>
        <v>2558.7745951230995</v>
      </c>
      <c r="D32" s="16">
        <f>D29*$D$7</f>
        <v>2593.6858075146106</v>
      </c>
      <c r="E32" s="16">
        <f>E29*$D$7</f>
        <v>2617.8426537824744</v>
      </c>
      <c r="F32" s="16">
        <f>F29*$D$7</f>
        <v>2652.7463113495546</v>
      </c>
      <c r="G32" s="16">
        <f>G29*$D$7</f>
        <v>2676.9040278216157</v>
      </c>
      <c r="L32" s="17" t="s">
        <v>62</v>
      </c>
    </row>
    <row r="33" spans="1:12" x14ac:dyDescent="0.25">
      <c r="A33" s="2" t="s">
        <v>28</v>
      </c>
      <c r="B33" s="2"/>
      <c r="C33" s="16"/>
      <c r="D33" s="16"/>
      <c r="E33" s="11"/>
      <c r="F33" s="16"/>
      <c r="G33" s="16"/>
      <c r="L33" s="14" t="s">
        <v>63</v>
      </c>
    </row>
    <row r="34" spans="1:12" x14ac:dyDescent="0.25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4" t="s">
        <v>64</v>
      </c>
    </row>
    <row r="35" spans="1:12" x14ac:dyDescent="0.25">
      <c r="A35" s="2"/>
      <c r="B35" s="2" t="s">
        <v>16</v>
      </c>
      <c r="C35" s="16">
        <f>C34*$D$6</f>
        <v>1321.5803675120687</v>
      </c>
      <c r="D35" s="16">
        <f>D34*$D$6</f>
        <v>1337.6500564979533</v>
      </c>
      <c r="E35" s="16">
        <f>E34*$D$6</f>
        <v>1348.7742536771852</v>
      </c>
      <c r="F35" s="16">
        <f>F34*$D$6</f>
        <v>1364.8439426630696</v>
      </c>
      <c r="G35" s="16">
        <f>G34*$D$6</f>
        <v>1375.9639273279856</v>
      </c>
      <c r="L35" s="2" t="s">
        <v>65</v>
      </c>
    </row>
    <row r="36" spans="1:12" x14ac:dyDescent="0.25">
      <c r="A36" s="2"/>
      <c r="B36" s="2" t="s">
        <v>22</v>
      </c>
      <c r="C36" s="16">
        <f>C34-C35</f>
        <v>22707.153587252815</v>
      </c>
      <c r="D36" s="16">
        <f>D34-D35</f>
        <v>22983.260061646652</v>
      </c>
      <c r="E36" s="16">
        <f>E34-E35</f>
        <v>23174.393994998911</v>
      </c>
      <c r="F36" s="16">
        <f>F34-F35</f>
        <v>23450.500469392744</v>
      </c>
      <c r="G36" s="16">
        <f>G34-G35</f>
        <v>23641.562024089933</v>
      </c>
      <c r="L36" s="14" t="s">
        <v>66</v>
      </c>
    </row>
    <row r="37" spans="1:12" x14ac:dyDescent="0.25">
      <c r="A37" s="2"/>
      <c r="B37" s="2" t="s">
        <v>27</v>
      </c>
      <c r="C37" s="16">
        <f>C34*$D$7</f>
        <v>2643.1607350241375</v>
      </c>
      <c r="D37" s="16">
        <f>D34*$D$7</f>
        <v>2675.3001129959066</v>
      </c>
      <c r="E37" s="16">
        <f>E34*$D$7</f>
        <v>2697.5485073543705</v>
      </c>
      <c r="F37" s="16">
        <f>F34*$D$7</f>
        <v>2729.6878853261392</v>
      </c>
      <c r="G37" s="16">
        <f>G34*$D$7</f>
        <v>2751.9278546559713</v>
      </c>
    </row>
    <row r="38" spans="1:12" x14ac:dyDescent="0.25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5">
      <c r="A39" s="2"/>
      <c r="B39" s="2" t="s">
        <v>16</v>
      </c>
      <c r="C39" s="16">
        <f>C38*$D$6</f>
        <v>1343.38855412454</v>
      </c>
      <c r="D39" s="16">
        <f>D38*$D$6</f>
        <v>1358.6978842764374</v>
      </c>
      <c r="E39" s="16">
        <f>E38*$D$6</f>
        <v>1369.2939374733357</v>
      </c>
      <c r="F39" s="16">
        <f>F38*$D$6</f>
        <v>1384.5990551109178</v>
      </c>
      <c r="G39" s="16">
        <f>G38*$D$6</f>
        <v>1395.1993208221322</v>
      </c>
    </row>
    <row r="40" spans="1:12" x14ac:dyDescent="0.25">
      <c r="A40" s="2"/>
      <c r="B40" s="2" t="s">
        <v>22</v>
      </c>
      <c r="C40" s="16">
        <f>C38-C39</f>
        <v>23081.857884503457</v>
      </c>
      <c r="D40" s="16">
        <f>D38-D39</f>
        <v>23344.900011658789</v>
      </c>
      <c r="E40" s="16">
        <f>E38-E39</f>
        <v>23526.959471132766</v>
      </c>
      <c r="F40" s="16">
        <f>F38-F39</f>
        <v>23789.929219633043</v>
      </c>
      <c r="G40" s="16">
        <f>G38-G39</f>
        <v>23972.06105776209</v>
      </c>
    </row>
    <row r="41" spans="1:12" x14ac:dyDescent="0.25">
      <c r="A41" s="2"/>
      <c r="B41" s="2" t="s">
        <v>27</v>
      </c>
      <c r="C41" s="16">
        <f>C38*$D$7</f>
        <v>2686.7771082490799</v>
      </c>
      <c r="D41" s="16">
        <f>D38*$D$7</f>
        <v>2717.3957685528749</v>
      </c>
      <c r="E41" s="16">
        <f>E38*$D$7</f>
        <v>2738.5878749466715</v>
      </c>
      <c r="F41" s="16">
        <f>F38*$D$7</f>
        <v>2769.1981102218356</v>
      </c>
      <c r="G41" s="16">
        <f>G38*$D$7</f>
        <v>2790.3986416442644</v>
      </c>
    </row>
    <row r="42" spans="1:12" x14ac:dyDescent="0.25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5">
      <c r="A43" s="2"/>
      <c r="B43" s="2" t="s">
        <v>16</v>
      </c>
      <c r="C43" s="16">
        <f>C42*$D$6</f>
        <v>1365.6693523867179</v>
      </c>
      <c r="D43" s="16">
        <f>D42*$D$6</f>
        <v>1380.1632775364671</v>
      </c>
      <c r="E43" s="16">
        <f>E42*$D$6</f>
        <v>1390.2027522794012</v>
      </c>
      <c r="F43" s="16">
        <f>F42*$D$6</f>
        <v>1404.6964343469178</v>
      </c>
      <c r="G43" s="16">
        <f>G42*$D$6</f>
        <v>1414.7316965755365</v>
      </c>
    </row>
    <row r="44" spans="1:12" x14ac:dyDescent="0.25">
      <c r="A44" s="2"/>
      <c r="B44" s="2" t="s">
        <v>22</v>
      </c>
      <c r="C44" s="16">
        <f>C42-C43</f>
        <v>23464.68250918997</v>
      </c>
      <c r="D44" s="16">
        <f>D42-D43</f>
        <v>23713.714495853845</v>
      </c>
      <c r="E44" s="16">
        <f>E42-E43</f>
        <v>23886.210925527896</v>
      </c>
      <c r="F44" s="16">
        <f>F42-F43</f>
        <v>24135.238735597042</v>
      </c>
      <c r="G44" s="16">
        <f>G42-G43</f>
        <v>24307.662786616034</v>
      </c>
    </row>
    <row r="45" spans="1:12" x14ac:dyDescent="0.25">
      <c r="A45" s="2"/>
      <c r="B45" s="2" t="s">
        <v>27</v>
      </c>
      <c r="C45" s="16">
        <f>C42*$D$7</f>
        <v>2731.3387047734359</v>
      </c>
      <c r="D45" s="16">
        <f>D42*$D$7</f>
        <v>2760.3265550729343</v>
      </c>
      <c r="E45" s="16">
        <f>E42*$D$7</f>
        <v>2780.4055045588025</v>
      </c>
      <c r="F45" s="16">
        <f>F42*$D$7</f>
        <v>2809.3928686938357</v>
      </c>
      <c r="G45" s="16">
        <f>G42*$D$7</f>
        <v>2829.463393151073</v>
      </c>
    </row>
    <row r="46" spans="1:12" x14ac:dyDescent="0.25">
      <c r="A46" s="2" t="s">
        <v>28</v>
      </c>
      <c r="B46" s="2"/>
      <c r="C46" s="11"/>
      <c r="D46" s="16"/>
      <c r="E46" s="16"/>
      <c r="F46" s="16"/>
      <c r="G46" s="16"/>
    </row>
    <row r="47" spans="1:12" x14ac:dyDescent="0.25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5">
      <c r="A48" s="2"/>
      <c r="B48" s="2" t="s">
        <v>16</v>
      </c>
      <c r="C48" s="16">
        <f>C47*$D$6</f>
        <v>1388.4550854026681</v>
      </c>
      <c r="D48" s="16">
        <f>D47*$D$6</f>
        <v>1402.0915208069364</v>
      </c>
      <c r="E48" s="16">
        <f>E47*$D$6</f>
        <v>1411.5286060027229</v>
      </c>
      <c r="F48" s="16">
        <f>F47*$D$6</f>
        <v>1425.1650414069911</v>
      </c>
      <c r="G48" s="16">
        <f>G47*$D$6</f>
        <v>1434.6021266027774</v>
      </c>
    </row>
    <row r="49" spans="1:7" x14ac:dyDescent="0.25">
      <c r="A49" s="2"/>
      <c r="B49" s="2" t="s">
        <v>22</v>
      </c>
      <c r="C49" s="16">
        <f>C47-C48</f>
        <v>23856.182831009479</v>
      </c>
      <c r="D49" s="16">
        <f>D47-D48</f>
        <v>24090.481584773726</v>
      </c>
      <c r="E49" s="16">
        <f>E47-E48</f>
        <v>24252.627866774055</v>
      </c>
      <c r="F49" s="16">
        <f>F47-F48</f>
        <v>24486.926620538299</v>
      </c>
      <c r="G49" s="16">
        <f>G47-G48</f>
        <v>24649.072902538628</v>
      </c>
    </row>
    <row r="50" spans="1:7" x14ac:dyDescent="0.25">
      <c r="A50" s="2"/>
      <c r="B50" s="2" t="s">
        <v>27</v>
      </c>
      <c r="C50" s="16">
        <f>C47*$D$7</f>
        <v>2776.9101708053363</v>
      </c>
      <c r="D50" s="16">
        <f>D47*$D$7</f>
        <v>2804.1830416138728</v>
      </c>
      <c r="E50" s="16">
        <f>E47*$D$7</f>
        <v>2823.0572120054458</v>
      </c>
      <c r="F50" s="16">
        <f>F47*$D$7</f>
        <v>2850.3300828139822</v>
      </c>
      <c r="G50" s="16">
        <f>G47*$D$7</f>
        <v>2869.2042532055548</v>
      </c>
    </row>
    <row r="51" spans="1:7" x14ac:dyDescent="0.25">
      <c r="A51" s="2"/>
      <c r="B51" s="1"/>
      <c r="C51" s="2"/>
      <c r="D51" s="2"/>
      <c r="E51" s="2"/>
      <c r="F51" s="2"/>
      <c r="G51" s="2"/>
    </row>
    <row r="52" spans="1:7" x14ac:dyDescent="0.25">
      <c r="A52" s="2"/>
      <c r="B52" s="1" t="s">
        <v>67</v>
      </c>
      <c r="C52" s="2"/>
      <c r="D52" s="2"/>
      <c r="E52" s="2"/>
      <c r="F52" s="2"/>
      <c r="G52" s="2"/>
    </row>
    <row r="53" spans="1:7" x14ac:dyDescent="0.25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5">
      <c r="A54" s="2"/>
      <c r="B54" s="2" t="s">
        <v>16</v>
      </c>
      <c r="C54" s="16">
        <f>C53*$D$6</f>
        <v>1591.4487783770567</v>
      </c>
      <c r="D54" s="16">
        <f>D53*$D$6</f>
        <v>1596.1115051602669</v>
      </c>
      <c r="E54" s="16">
        <f>E53*$D$6</f>
        <v>1599.3374044187246</v>
      </c>
      <c r="F54" s="16">
        <f>F53*$D$6</f>
        <v>1604.0004913450268</v>
      </c>
      <c r="G54" s="16">
        <f>G53*$D$6</f>
        <v>1607.2314898251823</v>
      </c>
    </row>
    <row r="55" spans="1:7" x14ac:dyDescent="0.25">
      <c r="A55" s="2"/>
      <c r="B55" s="2" t="s">
        <v>22</v>
      </c>
      <c r="C55" s="16">
        <f>C53-C54</f>
        <v>27343.983555751245</v>
      </c>
      <c r="D55" s="16">
        <f>D53-D54</f>
        <v>27424.097679571856</v>
      </c>
      <c r="E55" s="16">
        <f>E53-E54</f>
        <v>27479.524494103542</v>
      </c>
      <c r="F55" s="16">
        <f>F53-F54</f>
        <v>27559.644805837277</v>
      </c>
      <c r="G55" s="16">
        <f>G53-G54</f>
        <v>27615.159234269042</v>
      </c>
    </row>
    <row r="56" spans="1:7" x14ac:dyDescent="0.25">
      <c r="A56" s="2"/>
      <c r="B56" s="2" t="s">
        <v>27</v>
      </c>
      <c r="C56" s="16">
        <f>C53*$D$7</f>
        <v>3182.8975567541133</v>
      </c>
      <c r="D56" s="16">
        <f>D53*$D$7</f>
        <v>3192.2230103205338</v>
      </c>
      <c r="E56" s="16">
        <f>E53*$D$7</f>
        <v>3198.6748088374493</v>
      </c>
      <c r="F56" s="16">
        <f>F53*$D$7</f>
        <v>3208.0009826900537</v>
      </c>
      <c r="G56" s="16">
        <f>G53*$D$7</f>
        <v>3214.4629796503646</v>
      </c>
    </row>
    <row r="57" spans="1:7" x14ac:dyDescent="0.25">
      <c r="A57" s="2" t="s">
        <v>28</v>
      </c>
      <c r="E57" s="10"/>
    </row>
    <row r="64" spans="1:7" x14ac:dyDescent="0.25">
      <c r="A64" s="31" t="s">
        <v>84</v>
      </c>
      <c r="B64" s="31"/>
      <c r="C64" s="31"/>
      <c r="D64" s="32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3.44140625" style="14" customWidth="1"/>
    <col min="4" max="4" width="12" style="14" bestFit="1" customWidth="1"/>
    <col min="5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8" thickBot="1" x14ac:dyDescent="0.3">
      <c r="A4" s="25" t="s">
        <v>77</v>
      </c>
    </row>
    <row r="5" spans="1:15" ht="13.8" thickBot="1" x14ac:dyDescent="0.3">
      <c r="A5" s="14" t="s">
        <v>78</v>
      </c>
      <c r="D5" s="26"/>
    </row>
    <row r="6" spans="1:15" ht="13.8" thickBot="1" x14ac:dyDescent="0.3">
      <c r="A6" s="14" t="s">
        <v>79</v>
      </c>
      <c r="D6" s="27">
        <f>+D5*(100%+D7)</f>
        <v>0</v>
      </c>
    </row>
    <row r="7" spans="1:15" x14ac:dyDescent="0.25">
      <c r="A7" s="14" t="s">
        <v>80</v>
      </c>
      <c r="D7" s="24">
        <f>+E63</f>
        <v>2.0299999999999999E-2</v>
      </c>
      <c r="F7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C14" s="2"/>
      <c r="D14" s="2"/>
      <c r="E14" s="2"/>
      <c r="F14" s="2"/>
      <c r="G14" s="2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5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5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5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5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5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5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5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5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5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5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5">
      <c r="A59" s="2" t="s">
        <v>28</v>
      </c>
      <c r="E59" s="10"/>
      <c r="O59" s="2"/>
    </row>
    <row r="60" spans="1:15" x14ac:dyDescent="0.25">
      <c r="C60" s="20"/>
      <c r="D60" s="20"/>
      <c r="E60" s="20"/>
      <c r="F60" s="20"/>
      <c r="G60" s="20"/>
    </row>
    <row r="61" spans="1:15" x14ac:dyDescent="0.25">
      <c r="A61" s="25" t="s">
        <v>70</v>
      </c>
      <c r="D61" s="16">
        <v>2.2999999999999998</v>
      </c>
      <c r="F61" s="2"/>
    </row>
    <row r="62" spans="1:15" x14ac:dyDescent="0.25">
      <c r="A62" s="14" t="s">
        <v>81</v>
      </c>
      <c r="D62" s="16">
        <v>-0.27</v>
      </c>
      <c r="F62" s="2"/>
    </row>
    <row r="63" spans="1:15" x14ac:dyDescent="0.25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  <row r="68" spans="3:7" x14ac:dyDescent="0.25">
      <c r="C68" s="20"/>
      <c r="D68" s="20"/>
      <c r="E68" s="20"/>
      <c r="F68" s="20"/>
      <c r="G68" s="20"/>
    </row>
    <row r="69" spans="3:7" x14ac:dyDescent="0.25">
      <c r="C69" s="20"/>
      <c r="D69" s="20"/>
      <c r="E69" s="20"/>
      <c r="F69" s="20"/>
      <c r="G69" s="20"/>
    </row>
    <row r="70" spans="3:7" x14ac:dyDescent="0.25">
      <c r="C70" s="20"/>
      <c r="D70" s="20"/>
      <c r="E70" s="20"/>
      <c r="F70" s="20"/>
      <c r="G70" s="20"/>
    </row>
    <row r="71" spans="3:7" x14ac:dyDescent="0.25">
      <c r="C71" s="20"/>
      <c r="D71" s="20"/>
      <c r="E71" s="20"/>
      <c r="F71" s="20"/>
      <c r="G71" s="20"/>
    </row>
    <row r="72" spans="3:7" x14ac:dyDescent="0.25">
      <c r="C72" s="20"/>
      <c r="D72" s="20"/>
      <c r="E72" s="20"/>
      <c r="F72" s="20"/>
      <c r="G72" s="20"/>
    </row>
    <row r="73" spans="3:7" x14ac:dyDescent="0.25">
      <c r="C73" s="20"/>
      <c r="D73" s="20"/>
      <c r="E73" s="20"/>
      <c r="F73" s="20"/>
      <c r="G73" s="20"/>
    </row>
    <row r="74" spans="3:7" x14ac:dyDescent="0.25">
      <c r="C74" s="20"/>
      <c r="D74" s="20"/>
      <c r="E74" s="20"/>
      <c r="F74" s="20"/>
      <c r="G74" s="20"/>
    </row>
    <row r="75" spans="3:7" x14ac:dyDescent="0.25">
      <c r="C75" s="20"/>
      <c r="D75" s="20"/>
      <c r="E75" s="20"/>
      <c r="F75" s="20"/>
      <c r="G75" s="20"/>
    </row>
    <row r="76" spans="3:7" x14ac:dyDescent="0.25">
      <c r="C76" s="20"/>
      <c r="D76" s="20"/>
      <c r="E76" s="20"/>
      <c r="F76" s="20"/>
      <c r="G76" s="20"/>
    </row>
    <row r="77" spans="3:7" x14ac:dyDescent="0.25">
      <c r="C77" s="20"/>
      <c r="D77" s="20"/>
      <c r="E77" s="20"/>
      <c r="F77" s="20"/>
      <c r="G77" s="20"/>
    </row>
    <row r="78" spans="3:7" x14ac:dyDescent="0.25">
      <c r="C78" s="20"/>
      <c r="D78" s="20"/>
      <c r="E78" s="20"/>
      <c r="F78" s="20"/>
      <c r="G78" s="20"/>
    </row>
    <row r="79" spans="3:7" x14ac:dyDescent="0.25">
      <c r="C79" s="20"/>
      <c r="D79" s="20"/>
      <c r="E79" s="20"/>
      <c r="F79" s="20"/>
      <c r="G79" s="20"/>
    </row>
    <row r="80" spans="3:7" x14ac:dyDescent="0.25">
      <c r="C80" s="20"/>
      <c r="D80" s="20"/>
      <c r="E80" s="20"/>
      <c r="F80" s="20"/>
      <c r="G80" s="20"/>
    </row>
    <row r="81" spans="3:7" x14ac:dyDescent="0.25">
      <c r="C81" s="20"/>
      <c r="D81" s="20"/>
      <c r="E81" s="20"/>
      <c r="F81" s="20"/>
      <c r="G81" s="20"/>
    </row>
    <row r="82" spans="3:7" x14ac:dyDescent="0.25">
      <c r="C82" s="20"/>
      <c r="D82" s="20"/>
      <c r="E82" s="20"/>
      <c r="F82" s="20"/>
      <c r="G82" s="20"/>
    </row>
    <row r="83" spans="3:7" x14ac:dyDescent="0.25">
      <c r="C83" s="20"/>
      <c r="D83" s="20"/>
      <c r="E83" s="20"/>
      <c r="F83" s="20"/>
      <c r="G83" s="20"/>
    </row>
    <row r="84" spans="3:7" x14ac:dyDescent="0.25">
      <c r="C84" s="20"/>
      <c r="D84" s="20"/>
      <c r="E84" s="20"/>
      <c r="F84" s="20"/>
      <c r="G84" s="20"/>
    </row>
    <row r="85" spans="3:7" x14ac:dyDescent="0.25">
      <c r="C85" s="20"/>
      <c r="D85" s="20"/>
      <c r="E85" s="20"/>
      <c r="F85" s="20"/>
      <c r="G85" s="20"/>
    </row>
    <row r="86" spans="3:7" x14ac:dyDescent="0.25">
      <c r="C86" s="20"/>
      <c r="D86" s="20"/>
      <c r="E86" s="20"/>
      <c r="F86" s="20"/>
      <c r="G86" s="20"/>
    </row>
    <row r="87" spans="3:7" x14ac:dyDescent="0.25">
      <c r="C87" s="20"/>
      <c r="D87" s="20"/>
      <c r="E87" s="20"/>
      <c r="F87" s="20"/>
      <c r="G87" s="20"/>
    </row>
    <row r="88" spans="3:7" x14ac:dyDescent="0.25">
      <c r="C88" s="20"/>
      <c r="D88" s="20"/>
      <c r="E88" s="20"/>
      <c r="F88" s="20"/>
      <c r="G88" s="20"/>
    </row>
    <row r="89" spans="3:7" x14ac:dyDescent="0.25">
      <c r="C89" s="20"/>
      <c r="D89" s="20"/>
      <c r="E89" s="20"/>
      <c r="F89" s="20"/>
      <c r="G89" s="20"/>
    </row>
    <row r="90" spans="3:7" x14ac:dyDescent="0.25">
      <c r="C90" s="20"/>
      <c r="D90" s="20"/>
      <c r="E90" s="20"/>
      <c r="F90" s="20"/>
      <c r="G90" s="20"/>
    </row>
    <row r="91" spans="3:7" x14ac:dyDescent="0.25">
      <c r="C91" s="20"/>
      <c r="D91" s="20"/>
      <c r="E91" s="20"/>
      <c r="F91" s="20"/>
      <c r="G91" s="20"/>
    </row>
    <row r="92" spans="3:7" x14ac:dyDescent="0.25">
      <c r="C92" s="20"/>
      <c r="D92" s="20"/>
      <c r="E92" s="20"/>
      <c r="F92" s="20"/>
      <c r="G92" s="20"/>
    </row>
    <row r="93" spans="3:7" x14ac:dyDescent="0.25">
      <c r="C93" s="20"/>
      <c r="D93" s="20"/>
      <c r="E93" s="20"/>
      <c r="F93" s="20"/>
      <c r="G93" s="20"/>
    </row>
    <row r="94" spans="3:7" x14ac:dyDescent="0.25">
      <c r="C94" s="20"/>
      <c r="D94" s="20"/>
      <c r="E94" s="20"/>
      <c r="F94" s="20"/>
      <c r="G94" s="20"/>
    </row>
    <row r="95" spans="3:7" x14ac:dyDescent="0.25">
      <c r="C95" s="20"/>
      <c r="D95" s="20"/>
      <c r="E95" s="20"/>
      <c r="F95" s="20"/>
      <c r="G95" s="20"/>
    </row>
    <row r="96" spans="3:7" x14ac:dyDescent="0.25">
      <c r="C96" s="20"/>
      <c r="D96" s="20"/>
      <c r="E96" s="20"/>
      <c r="F96" s="20"/>
      <c r="G96" s="20"/>
    </row>
    <row r="97" spans="3:7" x14ac:dyDescent="0.25">
      <c r="C97" s="20"/>
      <c r="D97" s="20"/>
      <c r="E97" s="20"/>
      <c r="F97" s="20"/>
      <c r="G97" s="20"/>
    </row>
    <row r="98" spans="3:7" x14ac:dyDescent="0.25">
      <c r="C98" s="20"/>
      <c r="D98" s="20"/>
      <c r="E98" s="20"/>
      <c r="F98" s="20"/>
      <c r="G98" s="20"/>
    </row>
    <row r="99" spans="3:7" x14ac:dyDescent="0.25">
      <c r="C99" s="20"/>
      <c r="D99" s="20"/>
      <c r="E99" s="20"/>
      <c r="F99" s="20"/>
      <c r="G99" s="20"/>
    </row>
    <row r="100" spans="3:7" x14ac:dyDescent="0.25">
      <c r="C100" s="20"/>
      <c r="D100" s="20"/>
      <c r="E100" s="20"/>
      <c r="F100" s="20"/>
      <c r="G100" s="20"/>
    </row>
    <row r="101" spans="3:7" x14ac:dyDescent="0.25">
      <c r="C101" s="20"/>
      <c r="D101" s="20"/>
      <c r="E101" s="20"/>
      <c r="F101" s="20"/>
      <c r="G101" s="20"/>
    </row>
    <row r="102" spans="3:7" x14ac:dyDescent="0.25">
      <c r="C102" s="20"/>
      <c r="D102" s="20"/>
      <c r="E102" s="20"/>
      <c r="F102" s="20"/>
      <c r="G102" s="20"/>
    </row>
    <row r="103" spans="3:7" x14ac:dyDescent="0.25">
      <c r="C103" s="20"/>
      <c r="D103" s="20"/>
      <c r="E103" s="20"/>
      <c r="F103" s="20"/>
      <c r="G103" s="20"/>
    </row>
    <row r="104" spans="3:7" x14ac:dyDescent="0.25">
      <c r="C104" s="20"/>
      <c r="D104" s="20"/>
      <c r="E104" s="20"/>
      <c r="F104" s="20"/>
      <c r="G104" s="20"/>
    </row>
    <row r="105" spans="3:7" x14ac:dyDescent="0.25">
      <c r="C105" s="20"/>
      <c r="D105" s="20"/>
      <c r="E105" s="20"/>
      <c r="F105" s="20"/>
      <c r="G105" s="20"/>
    </row>
    <row r="106" spans="3:7" x14ac:dyDescent="0.25">
      <c r="C106" s="20"/>
      <c r="D106" s="20"/>
      <c r="E106" s="20"/>
      <c r="F106" s="20"/>
      <c r="G106" s="20"/>
    </row>
    <row r="107" spans="3:7" x14ac:dyDescent="0.25">
      <c r="C107" s="20"/>
      <c r="D107" s="20"/>
      <c r="E107" s="20"/>
      <c r="F107" s="20"/>
      <c r="G107" s="20"/>
    </row>
    <row r="108" spans="3:7" x14ac:dyDescent="0.25">
      <c r="C108" s="20"/>
      <c r="D108" s="20"/>
      <c r="E108" s="20"/>
      <c r="F108" s="20"/>
      <c r="G108" s="20"/>
    </row>
    <row r="109" spans="3:7" x14ac:dyDescent="0.25">
      <c r="C109" s="20"/>
      <c r="D109" s="20"/>
      <c r="E109" s="20"/>
      <c r="F109" s="20"/>
      <c r="G109" s="20"/>
    </row>
    <row r="110" spans="3:7" x14ac:dyDescent="0.25">
      <c r="C110" s="20"/>
      <c r="D110" s="20"/>
      <c r="E110" s="20"/>
      <c r="F110" s="20"/>
      <c r="G110" s="20"/>
    </row>
    <row r="111" spans="3:7" x14ac:dyDescent="0.25">
      <c r="C111" s="20"/>
      <c r="D111" s="20"/>
      <c r="E111" s="20"/>
      <c r="F111" s="20"/>
      <c r="G111" s="20"/>
    </row>
    <row r="112" spans="3:7" x14ac:dyDescent="0.25">
      <c r="C112" s="20"/>
      <c r="D112" s="20"/>
      <c r="E112" s="20"/>
      <c r="F112" s="20"/>
      <c r="G112" s="20"/>
    </row>
    <row r="113" spans="3:7" x14ac:dyDescent="0.25">
      <c r="C113" s="20"/>
      <c r="D113" s="20"/>
      <c r="E113" s="20"/>
      <c r="F113" s="20"/>
      <c r="G113" s="20"/>
    </row>
    <row r="114" spans="3:7" x14ac:dyDescent="0.25">
      <c r="C114" s="20"/>
      <c r="D114" s="20"/>
      <c r="E114" s="20"/>
      <c r="F114" s="20"/>
      <c r="G114" s="20"/>
    </row>
    <row r="115" spans="3:7" x14ac:dyDescent="0.25">
      <c r="C115" s="20"/>
      <c r="D115" s="20"/>
      <c r="E115" s="20"/>
      <c r="F115" s="20"/>
      <c r="G115" s="20"/>
    </row>
    <row r="116" spans="3:7" x14ac:dyDescent="0.25">
      <c r="C116" s="20"/>
      <c r="D116" s="20"/>
      <c r="E116" s="20"/>
      <c r="F116" s="20"/>
      <c r="G116" s="20"/>
    </row>
    <row r="117" spans="3:7" x14ac:dyDescent="0.25">
      <c r="C117" s="20"/>
      <c r="D117" s="20"/>
      <c r="E117" s="20"/>
      <c r="F117" s="20"/>
      <c r="G117" s="20"/>
    </row>
    <row r="118" spans="3:7" x14ac:dyDescent="0.25">
      <c r="C118" s="20"/>
      <c r="D118" s="20"/>
      <c r="E118" s="20"/>
      <c r="F118" s="20"/>
      <c r="G118" s="20"/>
    </row>
    <row r="119" spans="3:7" x14ac:dyDescent="0.25">
      <c r="C119" s="20"/>
      <c r="D119" s="20"/>
      <c r="E119" s="20"/>
      <c r="F119" s="20"/>
      <c r="G119" s="20"/>
    </row>
    <row r="120" spans="3:7" x14ac:dyDescent="0.25">
      <c r="C120" s="20"/>
      <c r="D120" s="20"/>
      <c r="E120" s="20"/>
      <c r="F120" s="20"/>
      <c r="G120" s="20"/>
    </row>
    <row r="121" spans="3:7" x14ac:dyDescent="0.25">
      <c r="C121" s="20"/>
      <c r="D121" s="20"/>
      <c r="E121" s="20"/>
      <c r="F121" s="20"/>
      <c r="G121" s="20"/>
    </row>
    <row r="122" spans="3:7" x14ac:dyDescent="0.25">
      <c r="C122" s="20"/>
      <c r="D122" s="20"/>
      <c r="E122" s="20"/>
      <c r="F122" s="20"/>
      <c r="G122" s="20"/>
    </row>
    <row r="123" spans="3:7" x14ac:dyDescent="0.25">
      <c r="C123" s="20"/>
      <c r="D123" s="20"/>
      <c r="E123" s="20"/>
      <c r="F123" s="20"/>
      <c r="G123" s="20"/>
    </row>
    <row r="124" spans="3:7" x14ac:dyDescent="0.25">
      <c r="C124" s="20"/>
      <c r="D124" s="20"/>
      <c r="E124" s="20"/>
      <c r="F124" s="20"/>
      <c r="G124" s="20"/>
    </row>
    <row r="125" spans="3:7" x14ac:dyDescent="0.25">
      <c r="C125" s="20"/>
      <c r="D125" s="20"/>
      <c r="E125" s="20"/>
      <c r="F125" s="20"/>
      <c r="G125" s="20"/>
    </row>
    <row r="126" spans="3:7" x14ac:dyDescent="0.25">
      <c r="C126" s="20"/>
      <c r="D126" s="20"/>
      <c r="E126" s="20"/>
      <c r="F126" s="20"/>
      <c r="G126" s="20"/>
    </row>
    <row r="127" spans="3:7" x14ac:dyDescent="0.25">
      <c r="C127" s="20"/>
      <c r="D127" s="20"/>
      <c r="E127" s="20"/>
      <c r="F127" s="20"/>
      <c r="G127" s="20"/>
    </row>
    <row r="128" spans="3:7" x14ac:dyDescent="0.25">
      <c r="C128" s="20"/>
      <c r="D128" s="20"/>
      <c r="E128" s="20"/>
      <c r="F128" s="20"/>
      <c r="G128" s="20"/>
    </row>
    <row r="129" spans="3:7" x14ac:dyDescent="0.25">
      <c r="C129" s="20"/>
      <c r="D129" s="20"/>
      <c r="E129" s="20"/>
      <c r="F129" s="20"/>
      <c r="G129" s="20"/>
    </row>
    <row r="130" spans="3:7" x14ac:dyDescent="0.25">
      <c r="C130" s="20"/>
      <c r="D130" s="20"/>
      <c r="E130" s="20"/>
      <c r="F130" s="20"/>
      <c r="G130" s="20"/>
    </row>
    <row r="131" spans="3:7" x14ac:dyDescent="0.25">
      <c r="C131" s="20"/>
      <c r="D131" s="20"/>
      <c r="E131" s="20"/>
      <c r="F131" s="20"/>
      <c r="G131" s="20"/>
    </row>
    <row r="132" spans="3:7" x14ac:dyDescent="0.25">
      <c r="C132" s="20"/>
      <c r="D132" s="20"/>
      <c r="E132" s="20"/>
      <c r="F132" s="20"/>
      <c r="G132" s="20"/>
    </row>
    <row r="133" spans="3:7" x14ac:dyDescent="0.25">
      <c r="C133" s="20"/>
      <c r="D133" s="20"/>
      <c r="E133" s="20"/>
      <c r="F133" s="20"/>
      <c r="G133" s="20"/>
    </row>
    <row r="134" spans="3:7" x14ac:dyDescent="0.25">
      <c r="C134" s="20"/>
      <c r="D134" s="20"/>
      <c r="E134" s="20"/>
      <c r="F134" s="20"/>
      <c r="G134" s="20"/>
    </row>
    <row r="135" spans="3:7" x14ac:dyDescent="0.25">
      <c r="C135" s="20"/>
      <c r="D135" s="20"/>
      <c r="E135" s="20"/>
      <c r="F135" s="20"/>
      <c r="G135" s="20"/>
    </row>
    <row r="136" spans="3:7" x14ac:dyDescent="0.25">
      <c r="C136" s="20"/>
      <c r="D136" s="20"/>
      <c r="E136" s="20"/>
      <c r="F136" s="20"/>
      <c r="G136" s="20"/>
    </row>
    <row r="137" spans="3:7" x14ac:dyDescent="0.25">
      <c r="C137" s="20"/>
      <c r="D137" s="20"/>
      <c r="E137" s="20"/>
      <c r="F137" s="20"/>
      <c r="G137" s="20"/>
    </row>
    <row r="138" spans="3:7" x14ac:dyDescent="0.25">
      <c r="C138" s="20"/>
      <c r="D138" s="20"/>
      <c r="E138" s="20"/>
      <c r="F138" s="20"/>
      <c r="G138" s="20"/>
    </row>
    <row r="139" spans="3:7" x14ac:dyDescent="0.25">
      <c r="C139" s="20"/>
      <c r="D139" s="20"/>
      <c r="E139" s="20"/>
      <c r="F139" s="20"/>
      <c r="G139" s="20"/>
    </row>
    <row r="140" spans="3:7" x14ac:dyDescent="0.25">
      <c r="C140" s="20"/>
      <c r="D140" s="20"/>
      <c r="E140" s="20"/>
      <c r="F140" s="20"/>
      <c r="G140" s="20"/>
    </row>
    <row r="141" spans="3:7" x14ac:dyDescent="0.25">
      <c r="C141" s="20"/>
      <c r="D141" s="20"/>
      <c r="E141" s="20"/>
      <c r="F141" s="20"/>
      <c r="G141" s="20"/>
    </row>
    <row r="142" spans="3:7" x14ac:dyDescent="0.25">
      <c r="C142" s="20"/>
      <c r="D142" s="20"/>
      <c r="E142" s="20"/>
      <c r="F142" s="20"/>
      <c r="G142" s="20"/>
    </row>
    <row r="143" spans="3:7" x14ac:dyDescent="0.25">
      <c r="C143" s="20"/>
      <c r="D143" s="20"/>
      <c r="E143" s="20"/>
      <c r="F143" s="20"/>
      <c r="G143" s="20"/>
    </row>
    <row r="144" spans="3:7" x14ac:dyDescent="0.25">
      <c r="C144" s="20"/>
      <c r="D144" s="20"/>
      <c r="E144" s="20"/>
      <c r="F144" s="20"/>
      <c r="G144" s="20"/>
    </row>
    <row r="145" spans="3:7" x14ac:dyDescent="0.25">
      <c r="C145" s="20"/>
      <c r="D145" s="20"/>
      <c r="E145" s="20"/>
      <c r="F145" s="20"/>
      <c r="G145" s="20"/>
    </row>
    <row r="146" spans="3:7" x14ac:dyDescent="0.25">
      <c r="C146" s="20"/>
      <c r="D146" s="20"/>
      <c r="E146" s="20"/>
      <c r="F146" s="20"/>
      <c r="G146" s="20"/>
    </row>
    <row r="147" spans="3:7" x14ac:dyDescent="0.25">
      <c r="C147" s="20"/>
      <c r="D147" s="20"/>
      <c r="E147" s="20"/>
      <c r="F147" s="20"/>
      <c r="G147" s="20"/>
    </row>
    <row r="148" spans="3:7" x14ac:dyDescent="0.25">
      <c r="C148" s="20"/>
      <c r="D148" s="20"/>
      <c r="E148" s="20"/>
      <c r="F148" s="20"/>
      <c r="G148" s="20"/>
    </row>
    <row r="149" spans="3:7" x14ac:dyDescent="0.25">
      <c r="C149" s="20"/>
      <c r="D149" s="20"/>
      <c r="E149" s="20"/>
      <c r="F149" s="20"/>
      <c r="G149" s="20"/>
    </row>
    <row r="150" spans="3:7" x14ac:dyDescent="0.25">
      <c r="C150" s="20"/>
      <c r="D150" s="20"/>
      <c r="E150" s="20"/>
      <c r="F150" s="20"/>
      <c r="G150" s="20"/>
    </row>
    <row r="151" spans="3:7" x14ac:dyDescent="0.25">
      <c r="C151" s="20"/>
      <c r="D151" s="20"/>
      <c r="E151" s="20"/>
      <c r="F151" s="20"/>
      <c r="G151" s="20"/>
    </row>
    <row r="152" spans="3:7" x14ac:dyDescent="0.25">
      <c r="C152" s="20"/>
      <c r="D152" s="20"/>
      <c r="E152" s="20"/>
      <c r="F152" s="20"/>
      <c r="G152" s="20"/>
    </row>
    <row r="153" spans="3:7" x14ac:dyDescent="0.25">
      <c r="C153" s="20"/>
      <c r="D153" s="20"/>
      <c r="E153" s="20"/>
      <c r="F153" s="20"/>
      <c r="G153" s="20"/>
    </row>
    <row r="154" spans="3:7" x14ac:dyDescent="0.25">
      <c r="C154" s="20"/>
      <c r="D154" s="20"/>
      <c r="E154" s="20"/>
      <c r="F154" s="20"/>
      <c r="G154" s="20"/>
    </row>
    <row r="155" spans="3:7" x14ac:dyDescent="0.25">
      <c r="C155" s="20"/>
      <c r="D155" s="20"/>
      <c r="E155" s="20"/>
      <c r="F155" s="20"/>
      <c r="G155" s="20"/>
    </row>
    <row r="156" spans="3:7" x14ac:dyDescent="0.25">
      <c r="C156" s="20"/>
      <c r="D156" s="20"/>
      <c r="E156" s="20"/>
      <c r="F156" s="20"/>
      <c r="G156" s="20"/>
    </row>
    <row r="157" spans="3:7" x14ac:dyDescent="0.25">
      <c r="C157" s="20"/>
      <c r="D157" s="20"/>
      <c r="E157" s="20"/>
      <c r="F157" s="20"/>
      <c r="G157" s="20"/>
    </row>
    <row r="158" spans="3:7" x14ac:dyDescent="0.25">
      <c r="C158" s="20"/>
      <c r="D158" s="20"/>
      <c r="E158" s="20"/>
      <c r="F158" s="20"/>
      <c r="G158" s="20"/>
    </row>
    <row r="159" spans="3:7" x14ac:dyDescent="0.25">
      <c r="C159" s="20"/>
      <c r="D159" s="20"/>
      <c r="E159" s="20"/>
      <c r="F159" s="20"/>
      <c r="G159" s="20"/>
    </row>
    <row r="160" spans="3:7" x14ac:dyDescent="0.25">
      <c r="C160" s="20"/>
      <c r="D160" s="20"/>
      <c r="E160" s="20"/>
      <c r="F160" s="20"/>
      <c r="G160" s="20"/>
    </row>
    <row r="161" spans="3:7" x14ac:dyDescent="0.25">
      <c r="C161" s="20"/>
      <c r="D161" s="20"/>
      <c r="E161" s="20"/>
      <c r="F161" s="20"/>
      <c r="G161" s="20"/>
    </row>
    <row r="162" spans="3:7" x14ac:dyDescent="0.25">
      <c r="C162" s="20"/>
      <c r="D162" s="20"/>
      <c r="E162" s="20"/>
      <c r="F162" s="20"/>
      <c r="G162" s="20"/>
    </row>
    <row r="163" spans="3:7" x14ac:dyDescent="0.25">
      <c r="C163" s="20"/>
      <c r="D163" s="20"/>
      <c r="E163" s="20"/>
      <c r="F163" s="20"/>
      <c r="G163" s="20"/>
    </row>
    <row r="164" spans="3:7" x14ac:dyDescent="0.25">
      <c r="C164" s="20"/>
      <c r="D164" s="20"/>
      <c r="E164" s="20"/>
      <c r="F164" s="20"/>
      <c r="G164" s="20"/>
    </row>
    <row r="165" spans="3:7" x14ac:dyDescent="0.25">
      <c r="C165" s="20"/>
      <c r="D165" s="20"/>
      <c r="E165" s="20"/>
      <c r="F165" s="20"/>
      <c r="G165" s="20"/>
    </row>
    <row r="166" spans="3:7" x14ac:dyDescent="0.25">
      <c r="C166" s="20"/>
      <c r="D166" s="20"/>
      <c r="E166" s="20"/>
      <c r="F166" s="20"/>
      <c r="G166" s="20"/>
    </row>
    <row r="167" spans="3:7" x14ac:dyDescent="0.25">
      <c r="C167" s="20"/>
      <c r="D167" s="20"/>
      <c r="E167" s="20"/>
      <c r="F167" s="20"/>
      <c r="G167" s="20"/>
    </row>
    <row r="168" spans="3:7" x14ac:dyDescent="0.25">
      <c r="C168" s="20"/>
      <c r="D168" s="20"/>
      <c r="E168" s="20"/>
      <c r="F168" s="20"/>
      <c r="G168" s="20"/>
    </row>
    <row r="169" spans="3:7" x14ac:dyDescent="0.25">
      <c r="C169" s="20"/>
      <c r="D169" s="20"/>
      <c r="E169" s="20"/>
      <c r="F169" s="20"/>
      <c r="G169" s="20"/>
    </row>
    <row r="170" spans="3:7" x14ac:dyDescent="0.25">
      <c r="C170" s="20"/>
      <c r="D170" s="20"/>
      <c r="E170" s="20"/>
      <c r="F170" s="20"/>
      <c r="G170" s="20"/>
    </row>
    <row r="171" spans="3:7" x14ac:dyDescent="0.25">
      <c r="C171" s="20"/>
      <c r="D171" s="20"/>
      <c r="E171" s="20"/>
      <c r="F171" s="20"/>
      <c r="G171" s="20"/>
    </row>
    <row r="172" spans="3:7" x14ac:dyDescent="0.25">
      <c r="C172" s="20"/>
      <c r="D172" s="20"/>
      <c r="E172" s="20"/>
      <c r="F172" s="20"/>
      <c r="G172" s="20"/>
    </row>
    <row r="173" spans="3:7" x14ac:dyDescent="0.25">
      <c r="C173" s="20"/>
      <c r="D173" s="20"/>
      <c r="E173" s="20"/>
      <c r="F173" s="20"/>
      <c r="G173" s="20"/>
    </row>
    <row r="174" spans="3:7" x14ac:dyDescent="0.25">
      <c r="C174" s="20"/>
      <c r="D174" s="20"/>
      <c r="E174" s="20"/>
      <c r="F174" s="20"/>
      <c r="G174" s="20"/>
    </row>
    <row r="175" spans="3:7" x14ac:dyDescent="0.25">
      <c r="C175" s="20"/>
      <c r="D175" s="20"/>
      <c r="E175" s="20"/>
      <c r="F175" s="20"/>
      <c r="G175" s="20"/>
    </row>
    <row r="176" spans="3:7" x14ac:dyDescent="0.25">
      <c r="C176" s="20"/>
      <c r="D176" s="20"/>
      <c r="E176" s="20"/>
      <c r="F176" s="20"/>
      <c r="G176" s="20"/>
    </row>
    <row r="177" spans="3:7" x14ac:dyDescent="0.25">
      <c r="C177" s="20"/>
      <c r="D177" s="20"/>
      <c r="E177" s="20"/>
      <c r="F177" s="20"/>
      <c r="G177" s="20"/>
    </row>
    <row r="178" spans="3:7" x14ac:dyDescent="0.25">
      <c r="C178" s="20"/>
      <c r="D178" s="20"/>
      <c r="E178" s="20"/>
      <c r="F178" s="20"/>
      <c r="G178" s="20"/>
    </row>
    <row r="179" spans="3:7" x14ac:dyDescent="0.25">
      <c r="C179" s="20"/>
      <c r="D179" s="20"/>
      <c r="E179" s="20"/>
      <c r="F179" s="20"/>
      <c r="G179" s="20"/>
    </row>
    <row r="180" spans="3:7" x14ac:dyDescent="0.25">
      <c r="C180" s="20"/>
      <c r="D180" s="20"/>
      <c r="E180" s="20"/>
      <c r="F180" s="20"/>
      <c r="G180" s="20"/>
    </row>
    <row r="181" spans="3:7" x14ac:dyDescent="0.25">
      <c r="C181" s="20"/>
      <c r="D181" s="20"/>
      <c r="E181" s="20"/>
      <c r="F181" s="20"/>
      <c r="G181" s="20"/>
    </row>
    <row r="182" spans="3:7" x14ac:dyDescent="0.25">
      <c r="C182" s="20"/>
      <c r="D182" s="20"/>
      <c r="E182" s="20"/>
      <c r="F182" s="20"/>
      <c r="G182" s="20"/>
    </row>
    <row r="183" spans="3:7" x14ac:dyDescent="0.25">
      <c r="C183" s="20"/>
      <c r="D183" s="20"/>
      <c r="E183" s="20"/>
      <c r="F183" s="20"/>
      <c r="G183" s="20"/>
    </row>
    <row r="184" spans="3:7" x14ac:dyDescent="0.25">
      <c r="C184" s="20"/>
      <c r="D184" s="20"/>
      <c r="E184" s="20"/>
      <c r="F184" s="20"/>
      <c r="G184" s="20"/>
    </row>
    <row r="185" spans="3:7" x14ac:dyDescent="0.25">
      <c r="C185" s="20"/>
      <c r="D185" s="20"/>
      <c r="E185" s="20"/>
      <c r="F185" s="20"/>
      <c r="G185" s="20"/>
    </row>
    <row r="186" spans="3:7" x14ac:dyDescent="0.25">
      <c r="C186" s="20"/>
      <c r="D186" s="20"/>
      <c r="E186" s="20"/>
      <c r="F186" s="20"/>
      <c r="G186" s="20"/>
    </row>
    <row r="187" spans="3:7" x14ac:dyDescent="0.25">
      <c r="C187" s="20"/>
      <c r="D187" s="20"/>
      <c r="E187" s="20"/>
      <c r="F187" s="20"/>
      <c r="G187" s="20"/>
    </row>
    <row r="188" spans="3:7" x14ac:dyDescent="0.25">
      <c r="C188" s="20"/>
      <c r="D188" s="20"/>
      <c r="E188" s="20"/>
      <c r="F188" s="20"/>
      <c r="G188" s="20"/>
    </row>
    <row r="189" spans="3:7" x14ac:dyDescent="0.25">
      <c r="C189" s="20"/>
      <c r="D189" s="20"/>
      <c r="E189" s="20"/>
      <c r="F189" s="20"/>
      <c r="G189" s="20"/>
    </row>
    <row r="190" spans="3:7" x14ac:dyDescent="0.25">
      <c r="C190" s="20"/>
      <c r="D190" s="20"/>
      <c r="E190" s="20"/>
      <c r="F190" s="20"/>
      <c r="G190" s="20"/>
    </row>
    <row r="191" spans="3:7" x14ac:dyDescent="0.25">
      <c r="C191" s="20"/>
      <c r="D191" s="20"/>
      <c r="E191" s="20"/>
      <c r="F191" s="20"/>
      <c r="G191" s="20"/>
    </row>
    <row r="192" spans="3:7" x14ac:dyDescent="0.25">
      <c r="C192" s="20"/>
      <c r="D192" s="20"/>
      <c r="E192" s="20"/>
      <c r="F192" s="20"/>
      <c r="G192" s="20"/>
    </row>
    <row r="193" spans="3:7" x14ac:dyDescent="0.25">
      <c r="C193" s="20"/>
      <c r="D193" s="20"/>
      <c r="E193" s="20"/>
      <c r="F193" s="20"/>
      <c r="G193" s="20"/>
    </row>
    <row r="194" spans="3:7" x14ac:dyDescent="0.25">
      <c r="C194" s="20"/>
      <c r="D194" s="20"/>
      <c r="E194" s="20"/>
      <c r="F194" s="20"/>
      <c r="G194" s="20"/>
    </row>
    <row r="195" spans="3:7" x14ac:dyDescent="0.25">
      <c r="C195" s="20"/>
      <c r="D195" s="20"/>
      <c r="E195" s="20"/>
      <c r="F195" s="20"/>
      <c r="G195" s="20"/>
    </row>
    <row r="196" spans="3:7" x14ac:dyDescent="0.25">
      <c r="C196" s="20"/>
      <c r="D196" s="20"/>
      <c r="E196" s="20"/>
      <c r="F196" s="20"/>
      <c r="G196" s="20"/>
    </row>
    <row r="197" spans="3:7" x14ac:dyDescent="0.25">
      <c r="C197" s="20"/>
      <c r="D197" s="20"/>
      <c r="E197" s="20"/>
      <c r="F197" s="20"/>
      <c r="G197" s="20"/>
    </row>
    <row r="198" spans="3:7" x14ac:dyDescent="0.25">
      <c r="C198" s="20"/>
      <c r="D198" s="20"/>
      <c r="E198" s="20"/>
      <c r="F198" s="20"/>
      <c r="G198" s="20"/>
    </row>
    <row r="199" spans="3:7" x14ac:dyDescent="0.25">
      <c r="C199" s="20"/>
      <c r="D199" s="20"/>
      <c r="E199" s="20"/>
      <c r="F199" s="20"/>
      <c r="G199" s="20"/>
    </row>
    <row r="200" spans="3:7" x14ac:dyDescent="0.25">
      <c r="C200" s="20"/>
      <c r="D200" s="20"/>
      <c r="E200" s="20"/>
      <c r="F200" s="20"/>
      <c r="G200" s="20"/>
    </row>
    <row r="201" spans="3:7" x14ac:dyDescent="0.25">
      <c r="C201" s="20"/>
      <c r="D201" s="20"/>
      <c r="E201" s="20"/>
      <c r="F201" s="20"/>
      <c r="G201" s="20"/>
    </row>
    <row r="202" spans="3:7" x14ac:dyDescent="0.25">
      <c r="C202" s="20"/>
      <c r="D202" s="20"/>
      <c r="E202" s="20"/>
      <c r="F202" s="20"/>
      <c r="G202" s="20"/>
    </row>
    <row r="203" spans="3:7" x14ac:dyDescent="0.25">
      <c r="C203" s="20"/>
      <c r="D203" s="20"/>
      <c r="E203" s="20"/>
      <c r="F203" s="20"/>
      <c r="G203" s="20"/>
    </row>
    <row r="204" spans="3:7" x14ac:dyDescent="0.25">
      <c r="C204" s="20"/>
      <c r="D204" s="20"/>
      <c r="E204" s="20"/>
      <c r="F204" s="20"/>
      <c r="G204" s="20"/>
    </row>
    <row r="205" spans="3:7" x14ac:dyDescent="0.25">
      <c r="C205" s="20"/>
      <c r="D205" s="20"/>
      <c r="E205" s="20"/>
      <c r="F205" s="20"/>
      <c r="G205" s="20"/>
    </row>
    <row r="206" spans="3:7" x14ac:dyDescent="0.25">
      <c r="C206" s="20"/>
      <c r="D206" s="20"/>
      <c r="E206" s="20"/>
      <c r="F206" s="20"/>
      <c r="G206" s="20"/>
    </row>
    <row r="207" spans="3:7" x14ac:dyDescent="0.25">
      <c r="C207" s="20"/>
      <c r="D207" s="20"/>
      <c r="E207" s="20"/>
      <c r="F207" s="20"/>
      <c r="G207" s="20"/>
    </row>
    <row r="208" spans="3:7" x14ac:dyDescent="0.25">
      <c r="C208" s="20"/>
      <c r="D208" s="20"/>
      <c r="E208" s="20"/>
      <c r="F208" s="20"/>
      <c r="G208" s="20"/>
    </row>
    <row r="209" spans="3:7" x14ac:dyDescent="0.25">
      <c r="C209" s="20"/>
      <c r="D209" s="20"/>
      <c r="E209" s="20"/>
      <c r="F209" s="20"/>
      <c r="G209" s="20"/>
    </row>
    <row r="210" spans="3:7" x14ac:dyDescent="0.25">
      <c r="C210" s="20"/>
      <c r="D210" s="20"/>
      <c r="E210" s="20"/>
      <c r="F210" s="20"/>
      <c r="G210" s="20"/>
    </row>
    <row r="211" spans="3:7" x14ac:dyDescent="0.25">
      <c r="C211" s="20"/>
      <c r="D211" s="20"/>
      <c r="E211" s="20"/>
      <c r="F211" s="20"/>
      <c r="G211" s="20"/>
    </row>
    <row r="212" spans="3:7" x14ac:dyDescent="0.25">
      <c r="C212" s="20"/>
      <c r="D212" s="20"/>
      <c r="E212" s="20"/>
      <c r="F212" s="20"/>
      <c r="G212" s="20"/>
    </row>
    <row r="213" spans="3:7" x14ac:dyDescent="0.25">
      <c r="C213" s="20"/>
      <c r="D213" s="20"/>
      <c r="E213" s="20"/>
      <c r="F213" s="20"/>
      <c r="G213" s="20"/>
    </row>
    <row r="214" spans="3:7" x14ac:dyDescent="0.25">
      <c r="C214" s="20"/>
      <c r="D214" s="20"/>
      <c r="E214" s="20"/>
      <c r="F214" s="20"/>
      <c r="G214" s="20"/>
    </row>
    <row r="215" spans="3:7" x14ac:dyDescent="0.25">
      <c r="C215" s="20"/>
      <c r="D215" s="20"/>
      <c r="E215" s="20"/>
      <c r="F215" s="20"/>
      <c r="G215" s="20"/>
    </row>
    <row r="216" spans="3:7" x14ac:dyDescent="0.25">
      <c r="C216" s="20"/>
      <c r="D216" s="20"/>
      <c r="E216" s="20"/>
      <c r="F216" s="20"/>
      <c r="G216" s="20"/>
    </row>
    <row r="217" spans="3:7" x14ac:dyDescent="0.25">
      <c r="C217" s="20"/>
      <c r="D217" s="20"/>
      <c r="E217" s="20"/>
      <c r="F217" s="20"/>
      <c r="G217" s="20"/>
    </row>
    <row r="218" spans="3:7" x14ac:dyDescent="0.25">
      <c r="C218" s="20"/>
      <c r="D218" s="20"/>
      <c r="E218" s="20"/>
      <c r="F218" s="20"/>
      <c r="G218" s="20"/>
    </row>
    <row r="219" spans="3:7" x14ac:dyDescent="0.25">
      <c r="C219" s="20"/>
      <c r="D219" s="20"/>
      <c r="E219" s="20"/>
      <c r="F219" s="20"/>
      <c r="G219" s="20"/>
    </row>
    <row r="220" spans="3:7" x14ac:dyDescent="0.25">
      <c r="C220" s="20"/>
      <c r="D220" s="20"/>
      <c r="E220" s="20"/>
      <c r="F220" s="20"/>
      <c r="G220" s="20"/>
    </row>
    <row r="221" spans="3:7" x14ac:dyDescent="0.25">
      <c r="C221" s="20"/>
      <c r="D221" s="20"/>
      <c r="E221" s="20"/>
      <c r="F221" s="20"/>
      <c r="G221" s="20"/>
    </row>
    <row r="222" spans="3:7" x14ac:dyDescent="0.25">
      <c r="C222" s="20"/>
      <c r="D222" s="20"/>
      <c r="E222" s="20"/>
      <c r="F222" s="20"/>
      <c r="G222" s="20"/>
    </row>
    <row r="223" spans="3:7" x14ac:dyDescent="0.25">
      <c r="C223" s="20"/>
      <c r="D223" s="20"/>
      <c r="E223" s="20"/>
      <c r="F223" s="20"/>
      <c r="G223" s="20"/>
    </row>
    <row r="224" spans="3:7" x14ac:dyDescent="0.25">
      <c r="C224" s="20"/>
      <c r="D224" s="20"/>
      <c r="E224" s="20"/>
      <c r="F224" s="20"/>
      <c r="G224" s="20"/>
    </row>
    <row r="225" spans="3:7" x14ac:dyDescent="0.25">
      <c r="C225" s="20"/>
      <c r="D225" s="20"/>
      <c r="E225" s="20"/>
      <c r="F225" s="20"/>
      <c r="G225" s="20"/>
    </row>
    <row r="226" spans="3:7" x14ac:dyDescent="0.25">
      <c r="C226" s="20"/>
      <c r="D226" s="20"/>
      <c r="E226" s="20"/>
      <c r="F226" s="20"/>
      <c r="G226" s="20"/>
    </row>
    <row r="227" spans="3:7" x14ac:dyDescent="0.25">
      <c r="C227" s="20"/>
      <c r="D227" s="20"/>
      <c r="E227" s="20"/>
      <c r="F227" s="20"/>
      <c r="G227" s="20"/>
    </row>
    <row r="228" spans="3:7" x14ac:dyDescent="0.25">
      <c r="C228" s="20"/>
      <c r="D228" s="20"/>
      <c r="E228" s="20"/>
      <c r="F228" s="20"/>
      <c r="G228" s="20"/>
    </row>
    <row r="229" spans="3:7" x14ac:dyDescent="0.25">
      <c r="C229" s="20"/>
      <c r="D229" s="20"/>
      <c r="E229" s="20"/>
      <c r="F229" s="20"/>
      <c r="G229" s="20"/>
    </row>
    <row r="230" spans="3:7" x14ac:dyDescent="0.25">
      <c r="C230" s="20"/>
      <c r="D230" s="20"/>
      <c r="E230" s="20"/>
      <c r="F230" s="20"/>
      <c r="G230" s="20"/>
    </row>
    <row r="231" spans="3:7" x14ac:dyDescent="0.25">
      <c r="C231" s="20"/>
      <c r="D231" s="20"/>
      <c r="E231" s="20"/>
      <c r="F231" s="20"/>
      <c r="G231" s="20"/>
    </row>
    <row r="232" spans="3:7" x14ac:dyDescent="0.25">
      <c r="C232" s="20"/>
      <c r="D232" s="20"/>
      <c r="E232" s="20"/>
      <c r="F232" s="20"/>
      <c r="G232" s="20"/>
    </row>
    <row r="233" spans="3:7" x14ac:dyDescent="0.25">
      <c r="C233" s="20"/>
      <c r="D233" s="20"/>
      <c r="E233" s="20"/>
      <c r="F233" s="20"/>
      <c r="G233" s="20"/>
    </row>
    <row r="234" spans="3:7" x14ac:dyDescent="0.25">
      <c r="C234" s="20"/>
      <c r="D234" s="20"/>
      <c r="E234" s="20"/>
      <c r="F234" s="20"/>
      <c r="G234" s="20"/>
    </row>
    <row r="235" spans="3:7" x14ac:dyDescent="0.25">
      <c r="C235" s="20"/>
      <c r="D235" s="20"/>
      <c r="E235" s="20"/>
      <c r="F235" s="20"/>
      <c r="G235" s="20"/>
    </row>
    <row r="236" spans="3:7" x14ac:dyDescent="0.25">
      <c r="C236" s="20"/>
      <c r="D236" s="20"/>
      <c r="E236" s="20"/>
      <c r="F236" s="20"/>
      <c r="G236" s="20"/>
    </row>
    <row r="237" spans="3:7" x14ac:dyDescent="0.25">
      <c r="C237" s="20"/>
      <c r="D237" s="20"/>
      <c r="E237" s="20"/>
      <c r="F237" s="20"/>
      <c r="G237" s="20"/>
    </row>
    <row r="238" spans="3:7" x14ac:dyDescent="0.25">
      <c r="C238" s="20"/>
      <c r="D238" s="20"/>
      <c r="E238" s="20"/>
      <c r="F238" s="20"/>
      <c r="G238" s="20"/>
    </row>
    <row r="239" spans="3:7" x14ac:dyDescent="0.25">
      <c r="C239" s="20"/>
      <c r="D239" s="20"/>
      <c r="E239" s="20"/>
      <c r="F239" s="20"/>
      <c r="G239" s="20"/>
    </row>
    <row r="240" spans="3:7" x14ac:dyDescent="0.25">
      <c r="C240" s="20"/>
      <c r="D240" s="20"/>
      <c r="E240" s="20"/>
      <c r="F240" s="20"/>
      <c r="G240" s="20"/>
    </row>
    <row r="241" spans="3:7" x14ac:dyDescent="0.25">
      <c r="C241" s="20"/>
      <c r="D241" s="20"/>
      <c r="E241" s="20"/>
      <c r="F241" s="20"/>
      <c r="G241" s="20"/>
    </row>
    <row r="242" spans="3:7" x14ac:dyDescent="0.25">
      <c r="C242" s="20"/>
      <c r="D242" s="20"/>
      <c r="E242" s="20"/>
      <c r="F242" s="20"/>
      <c r="G242" s="20"/>
    </row>
    <row r="243" spans="3:7" x14ac:dyDescent="0.25">
      <c r="C243" s="20"/>
      <c r="D243" s="20"/>
      <c r="E243" s="20"/>
      <c r="F243" s="20"/>
      <c r="G243" s="20"/>
    </row>
    <row r="244" spans="3:7" x14ac:dyDescent="0.25">
      <c r="C244" s="20"/>
      <c r="D244" s="20"/>
      <c r="E244" s="20"/>
      <c r="F244" s="20"/>
      <c r="G244" s="20"/>
    </row>
    <row r="245" spans="3:7" x14ac:dyDescent="0.25">
      <c r="C245" s="20"/>
      <c r="D245" s="20"/>
      <c r="E245" s="20"/>
      <c r="F245" s="20"/>
      <c r="G245" s="20"/>
    </row>
    <row r="246" spans="3:7" x14ac:dyDescent="0.25">
      <c r="C246" s="20"/>
      <c r="D246" s="20"/>
      <c r="E246" s="20"/>
      <c r="F246" s="20"/>
      <c r="G246" s="20"/>
    </row>
    <row r="247" spans="3:7" x14ac:dyDescent="0.25">
      <c r="C247" s="20"/>
      <c r="D247" s="20"/>
      <c r="E247" s="20"/>
      <c r="F247" s="20"/>
      <c r="G247" s="20"/>
    </row>
    <row r="248" spans="3:7" x14ac:dyDescent="0.25">
      <c r="C248" s="20"/>
      <c r="D248" s="20"/>
      <c r="E248" s="20"/>
      <c r="F248" s="20"/>
      <c r="G248" s="20"/>
    </row>
    <row r="249" spans="3:7" x14ac:dyDescent="0.25">
      <c r="C249" s="20"/>
      <c r="D249" s="20"/>
      <c r="E249" s="20"/>
      <c r="F249" s="20"/>
      <c r="G249" s="20"/>
    </row>
    <row r="250" spans="3:7" x14ac:dyDescent="0.25">
      <c r="C250" s="20"/>
      <c r="D250" s="20"/>
      <c r="E250" s="20"/>
      <c r="F250" s="20"/>
      <c r="G250" s="20"/>
    </row>
    <row r="251" spans="3:7" x14ac:dyDescent="0.25">
      <c r="C251" s="20"/>
      <c r="D251" s="20"/>
      <c r="E251" s="20"/>
      <c r="F251" s="20"/>
      <c r="G251" s="20"/>
    </row>
    <row r="252" spans="3:7" x14ac:dyDescent="0.25">
      <c r="C252" s="20"/>
      <c r="D252" s="20"/>
      <c r="E252" s="20"/>
      <c r="F252" s="20"/>
      <c r="G252" s="20"/>
    </row>
    <row r="253" spans="3:7" x14ac:dyDescent="0.25">
      <c r="C253" s="20"/>
      <c r="D253" s="20"/>
      <c r="E253" s="20"/>
      <c r="F253" s="20"/>
      <c r="G253" s="20"/>
    </row>
    <row r="254" spans="3:7" x14ac:dyDescent="0.25">
      <c r="C254" s="20"/>
      <c r="D254" s="20"/>
      <c r="E254" s="20"/>
      <c r="F254" s="20"/>
      <c r="G254" s="20"/>
    </row>
    <row r="255" spans="3:7" x14ac:dyDescent="0.25">
      <c r="C255" s="20"/>
      <c r="D255" s="20"/>
      <c r="E255" s="20"/>
      <c r="F255" s="20"/>
      <c r="G255" s="20"/>
    </row>
    <row r="256" spans="3:7" x14ac:dyDescent="0.25">
      <c r="C256" s="20"/>
      <c r="D256" s="20"/>
      <c r="E256" s="20"/>
      <c r="F256" s="20"/>
      <c r="G256" s="20"/>
    </row>
    <row r="257" spans="3:7" x14ac:dyDescent="0.25">
      <c r="C257" s="20"/>
      <c r="D257" s="20"/>
      <c r="E257" s="20"/>
      <c r="F257" s="20"/>
      <c r="G257" s="20"/>
    </row>
    <row r="258" spans="3:7" x14ac:dyDescent="0.25">
      <c r="C258" s="20"/>
      <c r="D258" s="20"/>
      <c r="E258" s="20"/>
      <c r="F258" s="20"/>
      <c r="G258" s="20"/>
    </row>
    <row r="259" spans="3:7" x14ac:dyDescent="0.25">
      <c r="C259" s="20"/>
      <c r="D259" s="20"/>
      <c r="E259" s="20"/>
      <c r="F259" s="20"/>
      <c r="G259" s="20"/>
    </row>
    <row r="260" spans="3:7" x14ac:dyDescent="0.25">
      <c r="C260" s="20"/>
      <c r="D260" s="20"/>
      <c r="E260" s="20"/>
      <c r="F260" s="20"/>
      <c r="G260" s="20"/>
    </row>
    <row r="261" spans="3:7" x14ac:dyDescent="0.25">
      <c r="C261" s="20"/>
      <c r="D261" s="20"/>
      <c r="E261" s="20"/>
      <c r="F261" s="20"/>
      <c r="G261" s="20"/>
    </row>
    <row r="262" spans="3:7" x14ac:dyDescent="0.25">
      <c r="C262" s="20"/>
      <c r="D262" s="20"/>
      <c r="E262" s="20"/>
      <c r="F262" s="20"/>
      <c r="G262" s="20"/>
    </row>
    <row r="263" spans="3:7" x14ac:dyDescent="0.25">
      <c r="C263" s="20"/>
      <c r="D263" s="20"/>
      <c r="E263" s="20"/>
      <c r="F263" s="20"/>
      <c r="G263" s="20"/>
    </row>
    <row r="264" spans="3:7" x14ac:dyDescent="0.25">
      <c r="C264" s="20"/>
      <c r="D264" s="20"/>
      <c r="E264" s="20"/>
      <c r="F264" s="20"/>
      <c r="G264" s="20"/>
    </row>
    <row r="265" spans="3:7" x14ac:dyDescent="0.25">
      <c r="C265" s="20"/>
      <c r="D265" s="20"/>
      <c r="E265" s="20"/>
      <c r="F265" s="20"/>
      <c r="G265" s="20"/>
    </row>
    <row r="266" spans="3:7" x14ac:dyDescent="0.25">
      <c r="C266" s="20"/>
      <c r="D266" s="20"/>
      <c r="E266" s="20"/>
      <c r="F266" s="20"/>
      <c r="G266" s="20"/>
    </row>
    <row r="267" spans="3:7" x14ac:dyDescent="0.25">
      <c r="C267" s="20"/>
      <c r="D267" s="20"/>
      <c r="E267" s="20"/>
      <c r="F267" s="20"/>
      <c r="G267" s="20"/>
    </row>
    <row r="268" spans="3:7" x14ac:dyDescent="0.25">
      <c r="C268" s="20"/>
      <c r="D268" s="20"/>
      <c r="E268" s="20"/>
      <c r="F268" s="20"/>
      <c r="G268" s="20"/>
    </row>
    <row r="269" spans="3:7" x14ac:dyDescent="0.25">
      <c r="C269" s="20"/>
      <c r="D269" s="20"/>
      <c r="E269" s="20"/>
      <c r="F269" s="20"/>
      <c r="G269" s="20"/>
    </row>
    <row r="270" spans="3:7" x14ac:dyDescent="0.25">
      <c r="C270" s="20"/>
      <c r="D270" s="20"/>
      <c r="E270" s="20"/>
      <c r="F270" s="20"/>
      <c r="G270" s="20"/>
    </row>
    <row r="271" spans="3:7" x14ac:dyDescent="0.25">
      <c r="C271" s="20"/>
      <c r="D271" s="20"/>
      <c r="E271" s="20"/>
      <c r="F271" s="20"/>
      <c r="G271" s="20"/>
    </row>
    <row r="272" spans="3:7" x14ac:dyDescent="0.25">
      <c r="C272" s="20"/>
      <c r="D272" s="20"/>
      <c r="E272" s="20"/>
      <c r="F272" s="20"/>
      <c r="G272" s="20"/>
    </row>
    <row r="273" spans="3:7" x14ac:dyDescent="0.25">
      <c r="C273" s="20"/>
      <c r="D273" s="20"/>
      <c r="E273" s="20"/>
      <c r="F273" s="20"/>
      <c r="G273" s="20"/>
    </row>
    <row r="274" spans="3:7" x14ac:dyDescent="0.25">
      <c r="C274" s="20"/>
      <c r="D274" s="20"/>
      <c r="E274" s="20"/>
      <c r="F274" s="20"/>
      <c r="G274" s="20"/>
    </row>
    <row r="275" spans="3:7" x14ac:dyDescent="0.25">
      <c r="C275" s="20"/>
      <c r="D275" s="20"/>
      <c r="E275" s="20"/>
      <c r="F275" s="20"/>
      <c r="G275" s="20"/>
    </row>
    <row r="276" spans="3:7" x14ac:dyDescent="0.25">
      <c r="C276" s="20"/>
      <c r="D276" s="20"/>
      <c r="E276" s="20"/>
      <c r="F276" s="20"/>
      <c r="G276" s="20"/>
    </row>
    <row r="277" spans="3:7" x14ac:dyDescent="0.25">
      <c r="C277" s="20"/>
      <c r="D277" s="20"/>
      <c r="E277" s="20"/>
      <c r="F277" s="20"/>
      <c r="G277" s="20"/>
    </row>
    <row r="278" spans="3:7" x14ac:dyDescent="0.25">
      <c r="C278" s="20"/>
      <c r="D278" s="20"/>
      <c r="E278" s="20"/>
      <c r="F278" s="20"/>
      <c r="G278" s="20"/>
    </row>
    <row r="279" spans="3:7" x14ac:dyDescent="0.25">
      <c r="C279" s="20"/>
      <c r="D279" s="20"/>
      <c r="E279" s="20"/>
      <c r="F279" s="20"/>
      <c r="G279" s="20"/>
    </row>
    <row r="280" spans="3:7" x14ac:dyDescent="0.25">
      <c r="C280" s="20"/>
      <c r="D280" s="20"/>
      <c r="E280" s="20"/>
      <c r="F280" s="20"/>
      <c r="G280" s="20"/>
    </row>
    <row r="281" spans="3:7" x14ac:dyDescent="0.25">
      <c r="C281" s="20"/>
      <c r="D281" s="20"/>
      <c r="E281" s="20"/>
      <c r="F281" s="20"/>
      <c r="G281" s="20"/>
    </row>
    <row r="282" spans="3:7" x14ac:dyDescent="0.25">
      <c r="C282" s="20"/>
      <c r="D282" s="20"/>
      <c r="E282" s="20"/>
      <c r="F282" s="20"/>
      <c r="G282" s="20"/>
    </row>
    <row r="283" spans="3:7" x14ac:dyDescent="0.25">
      <c r="C283" s="20"/>
      <c r="D283" s="20"/>
      <c r="E283" s="20"/>
      <c r="F283" s="20"/>
      <c r="G283" s="20"/>
    </row>
    <row r="284" spans="3:7" x14ac:dyDescent="0.25">
      <c r="C284" s="20"/>
      <c r="D284" s="20"/>
      <c r="E284" s="20"/>
      <c r="F284" s="20"/>
      <c r="G284" s="20"/>
    </row>
    <row r="285" spans="3:7" x14ac:dyDescent="0.25">
      <c r="C285" s="20"/>
      <c r="D285" s="20"/>
      <c r="E285" s="20"/>
      <c r="F285" s="20"/>
      <c r="G285" s="20"/>
    </row>
    <row r="286" spans="3:7" x14ac:dyDescent="0.25">
      <c r="C286" s="20"/>
      <c r="D286" s="20"/>
      <c r="E286" s="20"/>
      <c r="F286" s="20"/>
      <c r="G286" s="20"/>
    </row>
    <row r="287" spans="3:7" x14ac:dyDescent="0.25">
      <c r="C287" s="20"/>
      <c r="D287" s="20"/>
      <c r="E287" s="20"/>
      <c r="F287" s="20"/>
      <c r="G287" s="20"/>
    </row>
    <row r="288" spans="3:7" x14ac:dyDescent="0.25">
      <c r="C288" s="20"/>
      <c r="D288" s="20"/>
      <c r="E288" s="20"/>
      <c r="F288" s="20"/>
      <c r="G288" s="20"/>
    </row>
    <row r="289" spans="3:7" x14ac:dyDescent="0.25">
      <c r="C289" s="20"/>
      <c r="D289" s="20"/>
      <c r="E289" s="20"/>
      <c r="F289" s="20"/>
      <c r="G289" s="20"/>
    </row>
    <row r="290" spans="3:7" x14ac:dyDescent="0.25">
      <c r="C290" s="20"/>
      <c r="D290" s="20"/>
      <c r="E290" s="20"/>
      <c r="F290" s="20"/>
      <c r="G290" s="20"/>
    </row>
    <row r="291" spans="3:7" x14ac:dyDescent="0.25">
      <c r="C291" s="20"/>
      <c r="D291" s="20"/>
      <c r="E291" s="20"/>
      <c r="F291" s="20"/>
      <c r="G291" s="20"/>
    </row>
    <row r="292" spans="3:7" x14ac:dyDescent="0.25">
      <c r="C292" s="20"/>
      <c r="D292" s="20"/>
      <c r="E292" s="20"/>
      <c r="F292" s="20"/>
      <c r="G292" s="20"/>
    </row>
    <row r="293" spans="3:7" x14ac:dyDescent="0.25">
      <c r="C293" s="20"/>
      <c r="D293" s="20"/>
      <c r="E293" s="20"/>
      <c r="F293" s="20"/>
      <c r="G293" s="20"/>
    </row>
    <row r="294" spans="3:7" x14ac:dyDescent="0.25">
      <c r="C294" s="20"/>
      <c r="D294" s="20"/>
      <c r="E294" s="20"/>
      <c r="F294" s="20"/>
      <c r="G294" s="20"/>
    </row>
    <row r="295" spans="3:7" x14ac:dyDescent="0.25">
      <c r="C295" s="20"/>
      <c r="D295" s="20"/>
      <c r="E295" s="20"/>
      <c r="F295" s="20"/>
      <c r="G295" s="20"/>
    </row>
    <row r="296" spans="3:7" x14ac:dyDescent="0.25">
      <c r="C296" s="20"/>
      <c r="D296" s="20"/>
      <c r="E296" s="20"/>
      <c r="F296" s="20"/>
      <c r="G296" s="20"/>
    </row>
    <row r="297" spans="3:7" x14ac:dyDescent="0.25">
      <c r="C297" s="20"/>
      <c r="D297" s="20"/>
      <c r="E297" s="20"/>
      <c r="F297" s="20"/>
      <c r="G297" s="20"/>
    </row>
    <row r="298" spans="3:7" x14ac:dyDescent="0.25">
      <c r="C298" s="20"/>
      <c r="D298" s="20"/>
      <c r="E298" s="20"/>
      <c r="F298" s="20"/>
      <c r="G298" s="20"/>
    </row>
    <row r="299" spans="3:7" x14ac:dyDescent="0.25">
      <c r="C299" s="20"/>
      <c r="D299" s="20"/>
      <c r="E299" s="20"/>
      <c r="F299" s="20"/>
      <c r="G299" s="20"/>
    </row>
    <row r="300" spans="3:7" x14ac:dyDescent="0.25">
      <c r="C300" s="20"/>
      <c r="D300" s="20"/>
      <c r="E300" s="20"/>
      <c r="F300" s="20"/>
      <c r="G300" s="20"/>
    </row>
    <row r="301" spans="3:7" x14ac:dyDescent="0.25">
      <c r="C301" s="20"/>
      <c r="D301" s="20"/>
      <c r="E301" s="20"/>
      <c r="F301" s="20"/>
      <c r="G301" s="20"/>
    </row>
    <row r="302" spans="3:7" x14ac:dyDescent="0.25">
      <c r="C302" s="20"/>
      <c r="D302" s="20"/>
      <c r="E302" s="20"/>
      <c r="F302" s="20"/>
      <c r="G302" s="20"/>
    </row>
    <row r="303" spans="3:7" x14ac:dyDescent="0.25">
      <c r="C303" s="20"/>
      <c r="D303" s="20"/>
      <c r="E303" s="20"/>
      <c r="F303" s="20"/>
      <c r="G303" s="20"/>
    </row>
    <row r="304" spans="3:7" x14ac:dyDescent="0.25">
      <c r="C304" s="20"/>
      <c r="D304" s="20"/>
      <c r="E304" s="20"/>
      <c r="F304" s="20"/>
      <c r="G304" s="20"/>
    </row>
    <row r="305" spans="3:7" x14ac:dyDescent="0.25">
      <c r="C305" s="20"/>
      <c r="D305" s="20"/>
      <c r="E305" s="20"/>
      <c r="F305" s="20"/>
      <c r="G305" s="20"/>
    </row>
    <row r="306" spans="3:7" x14ac:dyDescent="0.25">
      <c r="C306" s="20"/>
      <c r="D306" s="20"/>
      <c r="E306" s="20"/>
      <c r="F306" s="20"/>
      <c r="G306" s="20"/>
    </row>
    <row r="307" spans="3:7" x14ac:dyDescent="0.25">
      <c r="C307" s="20"/>
      <c r="D307" s="20"/>
      <c r="E307" s="20"/>
      <c r="F307" s="20"/>
      <c r="G307" s="20"/>
    </row>
    <row r="308" spans="3:7" x14ac:dyDescent="0.25">
      <c r="C308" s="20"/>
      <c r="D308" s="20"/>
      <c r="E308" s="20"/>
      <c r="F308" s="20"/>
      <c r="G308" s="20"/>
    </row>
    <row r="309" spans="3:7" x14ac:dyDescent="0.25">
      <c r="C309" s="20"/>
      <c r="D309" s="20"/>
      <c r="E309" s="20"/>
      <c r="F309" s="20"/>
      <c r="G309" s="20"/>
    </row>
    <row r="310" spans="3:7" x14ac:dyDescent="0.25">
      <c r="C310" s="20"/>
      <c r="D310" s="20"/>
      <c r="E310" s="20"/>
      <c r="F310" s="20"/>
      <c r="G310" s="20"/>
    </row>
    <row r="311" spans="3:7" x14ac:dyDescent="0.25">
      <c r="C311" s="20"/>
      <c r="D311" s="20"/>
      <c r="E311" s="20"/>
      <c r="F311" s="20"/>
      <c r="G311" s="20"/>
    </row>
    <row r="312" spans="3:7" x14ac:dyDescent="0.25">
      <c r="C312" s="20"/>
      <c r="D312" s="20"/>
      <c r="E312" s="20"/>
      <c r="F312" s="20"/>
      <c r="G312" s="20"/>
    </row>
    <row r="313" spans="3:7" x14ac:dyDescent="0.25">
      <c r="C313" s="20"/>
      <c r="D313" s="20"/>
      <c r="E313" s="20"/>
      <c r="F313" s="20"/>
      <c r="G313" s="20"/>
    </row>
    <row r="314" spans="3:7" x14ac:dyDescent="0.25">
      <c r="C314" s="20"/>
      <c r="D314" s="20"/>
      <c r="E314" s="20"/>
      <c r="F314" s="20"/>
      <c r="G314" s="20"/>
    </row>
    <row r="315" spans="3:7" x14ac:dyDescent="0.25">
      <c r="C315" s="20"/>
      <c r="D315" s="20"/>
      <c r="E315" s="20"/>
      <c r="F315" s="20"/>
      <c r="G315" s="20"/>
    </row>
    <row r="316" spans="3:7" x14ac:dyDescent="0.25">
      <c r="C316" s="20"/>
      <c r="D316" s="20"/>
      <c r="E316" s="20"/>
      <c r="F316" s="20"/>
      <c r="G316" s="20"/>
    </row>
    <row r="317" spans="3:7" x14ac:dyDescent="0.25">
      <c r="C317" s="20"/>
      <c r="D317" s="20"/>
      <c r="E317" s="20"/>
      <c r="F317" s="20"/>
      <c r="G317" s="20"/>
    </row>
    <row r="318" spans="3:7" x14ac:dyDescent="0.25">
      <c r="C318" s="20"/>
      <c r="D318" s="20"/>
      <c r="E318" s="20"/>
      <c r="F318" s="20"/>
      <c r="G318" s="20"/>
    </row>
    <row r="319" spans="3:7" x14ac:dyDescent="0.25">
      <c r="C319" s="20"/>
      <c r="D319" s="20"/>
      <c r="E319" s="20"/>
      <c r="F319" s="20"/>
      <c r="G319" s="20"/>
    </row>
    <row r="320" spans="3:7" x14ac:dyDescent="0.25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6640625" defaultRowHeight="13.2" x14ac:dyDescent="0.25"/>
  <cols>
    <col min="1" max="1" width="8.6640625" style="14"/>
    <col min="2" max="2" width="16.109375" style="14" customWidth="1"/>
    <col min="3" max="3" width="11.33203125" style="14" customWidth="1"/>
    <col min="4" max="7" width="10.88671875" style="14" customWidth="1"/>
    <col min="8" max="8" width="8.6640625" style="14"/>
    <col min="9" max="9" width="17.88671875" style="14" customWidth="1"/>
    <col min="10" max="10" width="9.88671875" style="14" customWidth="1"/>
    <col min="11" max="11" width="12.6640625" style="14" customWidth="1"/>
    <col min="12" max="12" width="16.5546875" style="14" customWidth="1"/>
    <col min="13" max="13" width="18.88671875" style="14" customWidth="1"/>
    <col min="14" max="16384" width="8.6640625" style="14"/>
  </cols>
  <sheetData>
    <row r="1" spans="1:18" x14ac:dyDescent="0.25">
      <c r="A1" s="1" t="s">
        <v>82</v>
      </c>
    </row>
    <row r="2" spans="1:18" x14ac:dyDescent="0.25">
      <c r="A2" s="2" t="s">
        <v>71</v>
      </c>
    </row>
    <row r="4" spans="1:18" ht="13.8" thickBot="1" x14ac:dyDescent="0.3">
      <c r="A4" s="25" t="s">
        <v>77</v>
      </c>
    </row>
    <row r="5" spans="1:18" ht="13.8" thickBot="1" x14ac:dyDescent="0.3">
      <c r="A5" s="14" t="s">
        <v>78</v>
      </c>
      <c r="D5" s="26"/>
    </row>
    <row r="6" spans="1:18" ht="13.8" thickBot="1" x14ac:dyDescent="0.3">
      <c r="A6" s="14" t="s">
        <v>79</v>
      </c>
      <c r="D6" s="27">
        <f>+D5*(100%+D7)</f>
        <v>0</v>
      </c>
    </row>
    <row r="7" spans="1:18" x14ac:dyDescent="0.25">
      <c r="A7" s="14" t="s">
        <v>80</v>
      </c>
      <c r="D7" s="24">
        <f>+'Løntabel oktober 2018'!D7</f>
        <v>2.0299999999999999E-2</v>
      </c>
    </row>
    <row r="8" spans="1:18" ht="13.8" thickBot="1" x14ac:dyDescent="0.3"/>
    <row r="9" spans="1:18" ht="13.8" thickBot="1" x14ac:dyDescent="0.3">
      <c r="A9" s="25" t="s">
        <v>83</v>
      </c>
      <c r="D9" s="30">
        <v>32</v>
      </c>
      <c r="N9" s="2"/>
      <c r="Q9" s="28"/>
    </row>
    <row r="10" spans="1:18" x14ac:dyDescent="0.25">
      <c r="D10" s="29"/>
      <c r="F10" s="2"/>
      <c r="N10" s="2"/>
      <c r="Q10" s="28"/>
    </row>
    <row r="11" spans="1:18" x14ac:dyDescent="0.25">
      <c r="A11" s="14" t="s">
        <v>1</v>
      </c>
      <c r="D11" s="15">
        <v>5.5E-2</v>
      </c>
      <c r="N11" s="2"/>
      <c r="Q11" s="28"/>
    </row>
    <row r="12" spans="1:18" x14ac:dyDescent="0.25">
      <c r="A12" s="14" t="s">
        <v>2</v>
      </c>
      <c r="D12" s="15">
        <v>0.11</v>
      </c>
    </row>
    <row r="13" spans="1:18" x14ac:dyDescent="0.25">
      <c r="D13" s="15"/>
      <c r="I13" s="28"/>
    </row>
    <row r="15" spans="1:18" x14ac:dyDescent="0.25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x14ac:dyDescent="0.25">
      <c r="A17" s="2"/>
      <c r="B17" s="1" t="s">
        <v>9</v>
      </c>
      <c r="C17" s="2"/>
      <c r="D17" s="2"/>
      <c r="E17" s="2"/>
      <c r="F17" s="2"/>
      <c r="G17" s="2"/>
    </row>
    <row r="18" spans="1:13" x14ac:dyDescent="0.25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4" t="s">
        <v>16</v>
      </c>
      <c r="C19" s="16">
        <f>C18*$D$11</f>
        <v>1171.4473392181515</v>
      </c>
      <c r="D19" s="16">
        <f>D18*$D$11</f>
        <v>1190.6001648237921</v>
      </c>
      <c r="E19" s="16">
        <f>E18*$D$11</f>
        <v>1203.8606366021952</v>
      </c>
      <c r="F19" s="16">
        <f>F18*$D$11</f>
        <v>1223.014008930272</v>
      </c>
      <c r="G19" s="16">
        <f>G18*$D$11</f>
        <v>1236.275038170174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5">
      <c r="A20" s="2"/>
      <c r="B20" s="14" t="s">
        <v>22</v>
      </c>
      <c r="C20" s="16">
        <f>C18-C19</f>
        <v>20127.595192020966</v>
      </c>
      <c r="D20" s="16">
        <f>D18-D19</f>
        <v>20456.675559245155</v>
      </c>
      <c r="E20" s="16">
        <f>E18-E19</f>
        <v>20684.514574346806</v>
      </c>
      <c r="F20" s="16">
        <f>F18-F19</f>
        <v>21013.604335256492</v>
      </c>
      <c r="G20" s="16">
        <f>G18-G19</f>
        <v>21241.452928560262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5">
      <c r="A21" s="2"/>
      <c r="B21" s="14" t="s">
        <v>27</v>
      </c>
      <c r="C21" s="16">
        <f>C18*$D$12</f>
        <v>2342.8946784363029</v>
      </c>
      <c r="D21" s="16">
        <f>D18*$D$12</f>
        <v>2381.2003296475841</v>
      </c>
      <c r="E21" s="16">
        <f>E18*$D$12</f>
        <v>2407.7212732043904</v>
      </c>
      <c r="F21" s="16">
        <f>F18*$D$12</f>
        <v>2446.028017860544</v>
      </c>
      <c r="G21" s="16">
        <f>G18*$D$12</f>
        <v>2472.5500763403479</v>
      </c>
      <c r="I21" s="2"/>
      <c r="J21" s="8"/>
      <c r="K21" s="2"/>
    </row>
    <row r="22" spans="1:13" x14ac:dyDescent="0.25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5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5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5">
      <c r="A25" s="2"/>
      <c r="B25" s="2" t="s">
        <v>16</v>
      </c>
      <c r="C25" s="16">
        <f>C24*$D$11</f>
        <v>1264.2004029083187</v>
      </c>
      <c r="D25" s="16">
        <f>D24*$D$11</f>
        <v>1283.2352959914015</v>
      </c>
      <c r="E25" s="16">
        <f>E24*$D$11</f>
        <v>1296.4157371996223</v>
      </c>
      <c r="F25" s="16">
        <f>F24*$D$11</f>
        <v>1315.4506302827049</v>
      </c>
      <c r="G25" s="16">
        <f>G24*$D$11</f>
        <v>1328.6259622554151</v>
      </c>
      <c r="I25" s="9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6">
        <f>C24-C25</f>
        <v>21721.261468152021</v>
      </c>
      <c r="D26" s="16">
        <f>D24-D25</f>
        <v>22048.315540215895</v>
      </c>
      <c r="E26" s="16">
        <f>E24-E25</f>
        <v>22274.779484611692</v>
      </c>
      <c r="F26" s="16">
        <f>F24-F25</f>
        <v>22601.833556675563</v>
      </c>
      <c r="G26" s="16">
        <f>G24-G25</f>
        <v>22828.209715115769</v>
      </c>
      <c r="I26" s="9"/>
      <c r="K26" s="2"/>
      <c r="L26" s="2"/>
    </row>
    <row r="27" spans="1:13" x14ac:dyDescent="0.25">
      <c r="A27" s="2"/>
      <c r="B27" s="2" t="s">
        <v>27</v>
      </c>
      <c r="C27" s="16">
        <f>C24*$D$12</f>
        <v>2528.4008058166373</v>
      </c>
      <c r="D27" s="16">
        <f>D24*$D$12</f>
        <v>2566.4705919828029</v>
      </c>
      <c r="E27" s="16">
        <f>E24*$D$12</f>
        <v>2592.8314743992446</v>
      </c>
      <c r="F27" s="16">
        <f>F24*$D$12</f>
        <v>2630.9012605654098</v>
      </c>
      <c r="G27" s="16">
        <f>G24*$D$12</f>
        <v>2657.2519245108301</v>
      </c>
      <c r="I27" s="9" t="s">
        <v>45</v>
      </c>
      <c r="K27" s="14" t="s">
        <v>46</v>
      </c>
      <c r="L27" s="14" t="s">
        <v>47</v>
      </c>
    </row>
    <row r="28" spans="1:13" x14ac:dyDescent="0.25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5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9" t="s">
        <v>51</v>
      </c>
      <c r="L29" s="17" t="s">
        <v>52</v>
      </c>
    </row>
    <row r="30" spans="1:13" x14ac:dyDescent="0.25">
      <c r="A30" s="2"/>
      <c r="B30" s="2" t="s">
        <v>16</v>
      </c>
      <c r="C30" s="16">
        <f>C29*$D$11</f>
        <v>1284.5456573865365</v>
      </c>
      <c r="D30" s="16">
        <f>D29*$D$11</f>
        <v>1302.9847362887235</v>
      </c>
      <c r="E30" s="16">
        <f>E29*$D$11</f>
        <v>1315.7488059999253</v>
      </c>
      <c r="F30" s="16">
        <f>F29*$D$11</f>
        <v>1334.1975302340945</v>
      </c>
      <c r="G30" s="16">
        <f>G29*$D$11</f>
        <v>1346.9610879235709</v>
      </c>
      <c r="I30" s="12" t="s">
        <v>53</v>
      </c>
      <c r="L30" s="17" t="s">
        <v>54</v>
      </c>
    </row>
    <row r="31" spans="1:13" x14ac:dyDescent="0.25">
      <c r="A31" s="2"/>
      <c r="B31" s="2" t="s">
        <v>22</v>
      </c>
      <c r="C31" s="16">
        <f>C29-C30</f>
        <v>22070.829931459579</v>
      </c>
      <c r="D31" s="16">
        <f>D29-D30</f>
        <v>22387.646832597158</v>
      </c>
      <c r="E31" s="16">
        <f>E29-E30</f>
        <v>22606.956757635078</v>
      </c>
      <c r="F31" s="16">
        <f>F29-F30</f>
        <v>22923.93938311308</v>
      </c>
      <c r="G31" s="16">
        <f>G29-G30</f>
        <v>23143.24051068681</v>
      </c>
      <c r="I31" s="12"/>
      <c r="L31" s="17"/>
    </row>
    <row r="32" spans="1:13" x14ac:dyDescent="0.25">
      <c r="A32" s="2"/>
      <c r="B32" s="2" t="s">
        <v>27</v>
      </c>
      <c r="C32" s="16">
        <f>C29*$D$12</f>
        <v>2569.091314773073</v>
      </c>
      <c r="D32" s="16">
        <f>D29*$D$12</f>
        <v>2605.969472577447</v>
      </c>
      <c r="E32" s="16">
        <f>E29*$D$12</f>
        <v>2631.4976119998505</v>
      </c>
      <c r="F32" s="16">
        <f>F29*$D$12</f>
        <v>2668.3950604681891</v>
      </c>
      <c r="G32" s="16">
        <f>G29*$D$12</f>
        <v>2693.9221758471417</v>
      </c>
      <c r="I32" s="12" t="s">
        <v>55</v>
      </c>
      <c r="L32" s="13" t="s">
        <v>56</v>
      </c>
    </row>
    <row r="33" spans="1:12" x14ac:dyDescent="0.25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5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7" t="s">
        <v>59</v>
      </c>
    </row>
    <row r="35" spans="1:12" x14ac:dyDescent="0.25">
      <c r="A35" s="2"/>
      <c r="B35" s="2" t="s">
        <v>16</v>
      </c>
      <c r="C35" s="16">
        <f>C34*$D$11</f>
        <v>1305.3588597020491</v>
      </c>
      <c r="D35" s="16">
        <f>D34*$D$11</f>
        <v>1323.1688147035786</v>
      </c>
      <c r="E35" s="16">
        <f>E34*$D$11</f>
        <v>1335.4924298271296</v>
      </c>
      <c r="F35" s="16">
        <f>F34*$D$11</f>
        <v>1353.2985307349752</v>
      </c>
      <c r="G35" s="16">
        <f>G34*$D$11</f>
        <v>1365.6225897931972</v>
      </c>
      <c r="L35" s="17" t="s">
        <v>60</v>
      </c>
    </row>
    <row r="36" spans="1:12" x14ac:dyDescent="0.25">
      <c r="A36" s="2"/>
      <c r="B36" s="2" t="s">
        <v>22</v>
      </c>
      <c r="C36" s="16">
        <f>C34-C35</f>
        <v>22428.438589426118</v>
      </c>
      <c r="D36" s="16">
        <f>D34-D35</f>
        <v>22734.445998088759</v>
      </c>
      <c r="E36" s="16">
        <f>E34-E35</f>
        <v>22946.188112484317</v>
      </c>
      <c r="F36" s="16">
        <f>F34-F35</f>
        <v>23252.129300810029</v>
      </c>
      <c r="G36" s="16">
        <f>G34-G35</f>
        <v>23463.879042810389</v>
      </c>
      <c r="L36" s="17" t="s">
        <v>61</v>
      </c>
    </row>
    <row r="37" spans="1:12" x14ac:dyDescent="0.25">
      <c r="A37" s="2"/>
      <c r="B37" s="2" t="s">
        <v>27</v>
      </c>
      <c r="C37" s="16">
        <f>C34*$D$12</f>
        <v>2610.7177194040983</v>
      </c>
      <c r="D37" s="16">
        <f>D34*$D$12</f>
        <v>2646.3376294071572</v>
      </c>
      <c r="E37" s="16">
        <f>E34*$D$12</f>
        <v>2670.9848596542593</v>
      </c>
      <c r="F37" s="16">
        <f>F34*$D$12</f>
        <v>2706.5970614699504</v>
      </c>
      <c r="G37" s="16">
        <f>G34*$D$12</f>
        <v>2731.2451795863944</v>
      </c>
      <c r="L37" s="17" t="s">
        <v>62</v>
      </c>
    </row>
    <row r="38" spans="1:12" x14ac:dyDescent="0.25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5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4" t="s">
        <v>64</v>
      </c>
    </row>
    <row r="40" spans="1:12" x14ac:dyDescent="0.25">
      <c r="A40" s="2"/>
      <c r="B40" s="2" t="s">
        <v>16</v>
      </c>
      <c r="C40" s="16">
        <f>C39*$D$11</f>
        <v>1348.4084489725637</v>
      </c>
      <c r="D40" s="16">
        <f>D39*$D$11</f>
        <v>1364.8043526448616</v>
      </c>
      <c r="E40" s="16">
        <f>E39*$D$11</f>
        <v>1376.1543710268322</v>
      </c>
      <c r="F40" s="16">
        <f>F39*$D$11</f>
        <v>1392.5502746991301</v>
      </c>
      <c r="G40" s="16">
        <f>G39*$D$11</f>
        <v>1403.8959950527437</v>
      </c>
      <c r="L40" s="2" t="s">
        <v>65</v>
      </c>
    </row>
    <row r="41" spans="1:12" x14ac:dyDescent="0.25">
      <c r="A41" s="2"/>
      <c r="B41" s="2" t="s">
        <v>22</v>
      </c>
      <c r="C41" s="16">
        <f>C39-C40</f>
        <v>23168.108805074047</v>
      </c>
      <c r="D41" s="16">
        <f>D39-D40</f>
        <v>23449.82024089808</v>
      </c>
      <c r="E41" s="16">
        <f>E39-E40</f>
        <v>23644.834193097391</v>
      </c>
      <c r="F41" s="16">
        <f>F39-F40</f>
        <v>23926.545628921416</v>
      </c>
      <c r="G41" s="16">
        <f>G39-G40</f>
        <v>24121.485733178961</v>
      </c>
      <c r="L41" s="14" t="s">
        <v>66</v>
      </c>
    </row>
    <row r="42" spans="1:12" x14ac:dyDescent="0.25">
      <c r="A42" s="2"/>
      <c r="B42" s="2" t="s">
        <v>27</v>
      </c>
      <c r="C42" s="16">
        <f>C39*$D$12</f>
        <v>2696.8168979451275</v>
      </c>
      <c r="D42" s="16">
        <f>D39*$D$12</f>
        <v>2729.6087052897233</v>
      </c>
      <c r="E42" s="16">
        <f>E39*$D$12</f>
        <v>2752.3087420536644</v>
      </c>
      <c r="F42" s="16">
        <f>F39*$D$12</f>
        <v>2785.1005493982602</v>
      </c>
      <c r="G42" s="16">
        <f>G39*$D$12</f>
        <v>2807.7919901054875</v>
      </c>
    </row>
    <row r="43" spans="1:12" x14ac:dyDescent="0.25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5">
      <c r="A44" s="2"/>
      <c r="B44" s="2" t="s">
        <v>16</v>
      </c>
      <c r="C44" s="16">
        <f>C43*$D$11</f>
        <v>1370.6593417732681</v>
      </c>
      <c r="D44" s="16">
        <f>D43*$D$11</f>
        <v>1386.279451327249</v>
      </c>
      <c r="E44" s="16">
        <f>E43*$D$11</f>
        <v>1397.0906044040444</v>
      </c>
      <c r="F44" s="16">
        <f>F43*$D$11</f>
        <v>1412.7064159296692</v>
      </c>
      <c r="G44" s="16">
        <f>G43*$D$11</f>
        <v>1423.5218670348215</v>
      </c>
    </row>
    <row r="45" spans="1:12" x14ac:dyDescent="0.25">
      <c r="A45" s="2"/>
      <c r="B45" s="2" t="s">
        <v>22</v>
      </c>
      <c r="C45" s="16">
        <f>C43-C44</f>
        <v>23550.419599558878</v>
      </c>
      <c r="D45" s="16">
        <f>D43-D44</f>
        <v>23818.801481895462</v>
      </c>
      <c r="E45" s="16">
        <f>E43-E44</f>
        <v>24004.556748396761</v>
      </c>
      <c r="F45" s="16">
        <f>F43-F44</f>
        <v>24272.864782791592</v>
      </c>
      <c r="G45" s="16">
        <f>G43-G44</f>
        <v>24458.693897234662</v>
      </c>
    </row>
    <row r="46" spans="1:12" x14ac:dyDescent="0.25">
      <c r="A46" s="2"/>
      <c r="B46" s="2" t="s">
        <v>27</v>
      </c>
      <c r="C46" s="16">
        <f>C43*$D$12</f>
        <v>2741.3186835465362</v>
      </c>
      <c r="D46" s="16">
        <f>D43*$D$12</f>
        <v>2772.5589026544981</v>
      </c>
      <c r="E46" s="16">
        <f>E43*$D$12</f>
        <v>2794.1812088080887</v>
      </c>
      <c r="F46" s="16">
        <f>F43*$D$12</f>
        <v>2825.4128318593384</v>
      </c>
      <c r="G46" s="16">
        <f>G43*$D$12</f>
        <v>2847.0437340696431</v>
      </c>
    </row>
    <row r="47" spans="1:12" x14ac:dyDescent="0.25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5">
      <c r="A48" s="2"/>
      <c r="B48" s="2" t="s">
        <v>16</v>
      </c>
      <c r="C48" s="16">
        <f>C47*$D$11</f>
        <v>1393.3924402401683</v>
      </c>
      <c r="D48" s="16">
        <f>D47*$D$11</f>
        <v>1408.1805920704574</v>
      </c>
      <c r="E48" s="16">
        <f>E47*$D$11</f>
        <v>1418.4238681506731</v>
      </c>
      <c r="F48" s="16">
        <f>F47*$D$11</f>
        <v>1433.2117719641606</v>
      </c>
      <c r="G48" s="16">
        <f>G47*$D$11</f>
        <v>1443.4507500160198</v>
      </c>
    </row>
    <row r="49" spans="1:7" x14ac:dyDescent="0.25">
      <c r="A49" s="2"/>
      <c r="B49" s="2" t="s">
        <v>22</v>
      </c>
      <c r="C49" s="16">
        <f>C47-C48</f>
        <v>23941.015564126526</v>
      </c>
      <c r="D49" s="16">
        <f>D47-D48</f>
        <v>24195.102900119677</v>
      </c>
      <c r="E49" s="16">
        <f>E47-E48</f>
        <v>24371.101007316112</v>
      </c>
      <c r="F49" s="16">
        <f>F47-F48</f>
        <v>24625.184081929667</v>
      </c>
      <c r="G49" s="16">
        <f>G47-G48</f>
        <v>24801.108341184343</v>
      </c>
    </row>
    <row r="50" spans="1:7" x14ac:dyDescent="0.25">
      <c r="A50" s="2"/>
      <c r="B50" s="2" t="s">
        <v>27</v>
      </c>
      <c r="C50" s="16">
        <f>C47*$D$12</f>
        <v>2786.7848804803366</v>
      </c>
      <c r="D50" s="16">
        <f>D47*$D$12</f>
        <v>2816.3611841409147</v>
      </c>
      <c r="E50" s="16">
        <f>E47*$D$12</f>
        <v>2836.8477363013462</v>
      </c>
      <c r="F50" s="16">
        <f>F47*$D$12</f>
        <v>2866.4235439283211</v>
      </c>
      <c r="G50" s="16">
        <f>G47*$D$12</f>
        <v>2886.9015000320396</v>
      </c>
    </row>
    <row r="51" spans="1:7" x14ac:dyDescent="0.25">
      <c r="A51" s="2" t="s">
        <v>28</v>
      </c>
      <c r="B51" s="2"/>
      <c r="C51" s="11"/>
      <c r="D51" s="16"/>
      <c r="E51" s="16"/>
      <c r="F51" s="16"/>
      <c r="G51" s="16"/>
    </row>
    <row r="52" spans="1:7" x14ac:dyDescent="0.25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5">
      <c r="A53" s="2"/>
      <c r="B53" s="2" t="s">
        <v>16</v>
      </c>
      <c r="C53" s="16">
        <f>C52*$D$11</f>
        <v>1416.6407236363423</v>
      </c>
      <c r="D53" s="16">
        <f>D52*$D$11</f>
        <v>1430.5539786793172</v>
      </c>
      <c r="E53" s="16">
        <f>E52*$D$11</f>
        <v>1440.1826367045783</v>
      </c>
      <c r="F53" s="16">
        <f>F52*$D$11</f>
        <v>1454.095891747553</v>
      </c>
      <c r="G53" s="16">
        <f>G52*$D$11</f>
        <v>1463.7245497728138</v>
      </c>
    </row>
    <row r="54" spans="1:7" x14ac:dyDescent="0.25">
      <c r="A54" s="2"/>
      <c r="B54" s="2" t="s">
        <v>22</v>
      </c>
      <c r="C54" s="16">
        <f>C52-C53</f>
        <v>24340.463342478972</v>
      </c>
      <c r="D54" s="16">
        <f>D52-D53</f>
        <v>24579.518360944632</v>
      </c>
      <c r="E54" s="16">
        <f>E52-E53</f>
        <v>24744.956212469569</v>
      </c>
      <c r="F54" s="16">
        <f>F52-F53</f>
        <v>24984.011230935226</v>
      </c>
      <c r="G54" s="16">
        <f>G52-G53</f>
        <v>25149.449082460163</v>
      </c>
    </row>
    <row r="55" spans="1:7" x14ac:dyDescent="0.25">
      <c r="A55" s="2"/>
      <c r="B55" s="2" t="s">
        <v>27</v>
      </c>
      <c r="C55" s="16">
        <f>C52*$D$12</f>
        <v>2833.2814472726845</v>
      </c>
      <c r="D55" s="16">
        <f>D52*$D$12</f>
        <v>2861.1079573586344</v>
      </c>
      <c r="E55" s="16">
        <f>E52*$D$12</f>
        <v>2880.3652734091565</v>
      </c>
      <c r="F55" s="16">
        <f>F52*$D$12</f>
        <v>2908.1917834951059</v>
      </c>
      <c r="G55" s="16">
        <f>G52*$D$12</f>
        <v>2927.4490995456276</v>
      </c>
    </row>
    <row r="56" spans="1:7" x14ac:dyDescent="0.25">
      <c r="A56" s="2"/>
      <c r="B56" s="1"/>
      <c r="C56" s="2"/>
      <c r="D56" s="2"/>
      <c r="E56" s="2"/>
      <c r="F56" s="2"/>
      <c r="G56" s="2"/>
    </row>
    <row r="57" spans="1:7" x14ac:dyDescent="0.25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5">
      <c r="A59" s="2"/>
      <c r="B59" s="2" t="s">
        <v>16</v>
      </c>
      <c r="C59" s="16">
        <f>C58*$D$11</f>
        <v>1623.7551885781106</v>
      </c>
      <c r="D59" s="16">
        <f>D58*$D$11</f>
        <v>1628.5125687150201</v>
      </c>
      <c r="E59" s="16">
        <f>E58*$D$11</f>
        <v>1631.8039537284246</v>
      </c>
      <c r="F59" s="16">
        <f>F58*$D$11</f>
        <v>1636.561701319331</v>
      </c>
      <c r="G59" s="16">
        <f>G58*$D$11</f>
        <v>1639.8582890686334</v>
      </c>
    </row>
    <row r="60" spans="1:7" x14ac:dyDescent="0.25">
      <c r="A60" s="2"/>
      <c r="B60" s="2" t="s">
        <v>22</v>
      </c>
      <c r="C60" s="16">
        <f>C58-C59</f>
        <v>27899.066421932992</v>
      </c>
      <c r="D60" s="16">
        <f>D58-D59</f>
        <v>27980.806862467161</v>
      </c>
      <c r="E60" s="16">
        <f>E58-E59</f>
        <v>28037.358841333844</v>
      </c>
      <c r="F60" s="16">
        <f>F58-F59</f>
        <v>28119.10559539578</v>
      </c>
      <c r="G60" s="16">
        <f>G58-G59</f>
        <v>28175.746966724702</v>
      </c>
    </row>
    <row r="61" spans="1:7" x14ac:dyDescent="0.25">
      <c r="A61" s="2"/>
      <c r="B61" s="2" t="s">
        <v>27</v>
      </c>
      <c r="C61" s="16">
        <f>C58*$D$12</f>
        <v>3247.5103771562212</v>
      </c>
      <c r="D61" s="16">
        <f>D58*$D$12</f>
        <v>3257.0251374300401</v>
      </c>
      <c r="E61" s="16">
        <f>E58*$D$12</f>
        <v>3263.6079074568493</v>
      </c>
      <c r="F61" s="16">
        <f>F58*$D$12</f>
        <v>3273.1234026386619</v>
      </c>
      <c r="G61" s="16">
        <f>G58*$D$12</f>
        <v>3279.7165781372669</v>
      </c>
    </row>
    <row r="62" spans="1:7" x14ac:dyDescent="0.25">
      <c r="A62" s="2" t="s">
        <v>28</v>
      </c>
      <c r="E62" s="10"/>
    </row>
    <row r="69" spans="1:4" x14ac:dyDescent="0.25">
      <c r="A69" s="31" t="s">
        <v>85</v>
      </c>
      <c r="B69" s="31"/>
      <c r="C69" s="31"/>
      <c r="D69" s="32">
        <f>250.067204108229*(1+'Løntabel oktober 2018'!E63)</f>
        <v>255.14356835162604</v>
      </c>
    </row>
    <row r="70" spans="1:4" x14ac:dyDescent="0.25">
      <c r="A70" s="31"/>
      <c r="B70" s="31"/>
      <c r="C70" s="31"/>
      <c r="D7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2.44140625" style="14" customWidth="1"/>
    <col min="4" max="4" width="11.6640625" style="14" bestFit="1" customWidth="1"/>
    <col min="5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8" thickBot="1" x14ac:dyDescent="0.3">
      <c r="A4" s="25" t="s">
        <v>77</v>
      </c>
      <c r="F4" s="2"/>
    </row>
    <row r="5" spans="1:15" ht="13.8" thickBot="1" x14ac:dyDescent="0.3">
      <c r="A5" s="14" t="s">
        <v>78</v>
      </c>
      <c r="D5" s="26"/>
      <c r="F5" s="2"/>
    </row>
    <row r="6" spans="1:15" ht="13.8" thickBot="1" x14ac:dyDescent="0.3">
      <c r="A6" s="14" t="s">
        <v>79</v>
      </c>
      <c r="D6" s="27">
        <f>+D5*(100%+D7)</f>
        <v>0</v>
      </c>
      <c r="F6" s="2"/>
    </row>
    <row r="7" spans="1:15" x14ac:dyDescent="0.25">
      <c r="A7" s="14" t="s">
        <v>80</v>
      </c>
      <c r="D7" s="23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D14" s="19"/>
      <c r="E14" s="19"/>
      <c r="F14" s="19"/>
      <c r="G14" s="19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5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5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5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5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5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5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5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5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5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5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5">
      <c r="A59" s="2" t="s">
        <v>28</v>
      </c>
      <c r="E59" s="10"/>
      <c r="O59" s="2"/>
    </row>
    <row r="61" spans="1:15" x14ac:dyDescent="0.25">
      <c r="A61" s="25" t="s">
        <v>73</v>
      </c>
      <c r="D61" s="16">
        <v>3.51</v>
      </c>
      <c r="F61" s="22"/>
      <c r="G61" s="22"/>
    </row>
    <row r="62" spans="1:15" x14ac:dyDescent="0.25">
      <c r="A62" s="14" t="s">
        <v>81</v>
      </c>
      <c r="D62" s="16">
        <v>-0.21</v>
      </c>
      <c r="F62" s="22"/>
      <c r="G62" s="22"/>
    </row>
    <row r="63" spans="1:15" x14ac:dyDescent="0.25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5">
      <c r="C64" s="22"/>
      <c r="D64" s="22"/>
      <c r="E64" s="22"/>
      <c r="F64" s="22"/>
      <c r="G64" s="22"/>
    </row>
    <row r="65" spans="3:7" x14ac:dyDescent="0.25">
      <c r="C65" s="22"/>
      <c r="D65" s="22"/>
      <c r="E65" s="22"/>
      <c r="F65" s="22"/>
      <c r="G65" s="22"/>
    </row>
    <row r="66" spans="3:7" x14ac:dyDescent="0.25">
      <c r="C66" s="22"/>
      <c r="D66" s="22"/>
      <c r="E66" s="22"/>
      <c r="F66" s="22"/>
      <c r="G66" s="22"/>
    </row>
    <row r="67" spans="3:7" x14ac:dyDescent="0.25">
      <c r="C67" s="22"/>
      <c r="D67" s="22"/>
      <c r="E67" s="22"/>
      <c r="F67" s="22"/>
      <c r="G67" s="22"/>
    </row>
    <row r="68" spans="3:7" x14ac:dyDescent="0.25">
      <c r="C68" s="22"/>
      <c r="D68" s="22"/>
      <c r="E68" s="22"/>
      <c r="F68" s="22"/>
      <c r="G68" s="22"/>
    </row>
    <row r="69" spans="3:7" x14ac:dyDescent="0.25">
      <c r="C69" s="22"/>
      <c r="D69" s="22"/>
      <c r="E69" s="22"/>
      <c r="F69" s="22"/>
      <c r="G69" s="22"/>
    </row>
    <row r="70" spans="3:7" x14ac:dyDescent="0.25">
      <c r="C70" s="22"/>
      <c r="D70" s="22"/>
      <c r="E70" s="22"/>
      <c r="F70" s="22"/>
      <c r="G70" s="22"/>
    </row>
    <row r="71" spans="3:7" x14ac:dyDescent="0.25">
      <c r="C71" s="22"/>
      <c r="D71" s="22"/>
      <c r="E71" s="22"/>
      <c r="F71" s="22"/>
      <c r="G71" s="22"/>
    </row>
    <row r="72" spans="3:7" x14ac:dyDescent="0.25">
      <c r="C72" s="22"/>
      <c r="D72" s="22"/>
      <c r="E72" s="22"/>
      <c r="F72" s="22"/>
      <c r="G72" s="22"/>
    </row>
    <row r="73" spans="3:7" x14ac:dyDescent="0.25">
      <c r="C73" s="22"/>
      <c r="D73" s="22"/>
      <c r="E73" s="22"/>
      <c r="F73" s="22"/>
      <c r="G73" s="22"/>
    </row>
    <row r="74" spans="3:7" x14ac:dyDescent="0.25">
      <c r="C74" s="22"/>
      <c r="D74" s="22"/>
      <c r="E74" s="22"/>
      <c r="F74" s="22"/>
      <c r="G74" s="22"/>
    </row>
    <row r="75" spans="3:7" x14ac:dyDescent="0.25">
      <c r="C75" s="22"/>
      <c r="D75" s="22"/>
      <c r="E75" s="22"/>
      <c r="F75" s="22"/>
      <c r="G75" s="22"/>
    </row>
    <row r="76" spans="3:7" x14ac:dyDescent="0.25">
      <c r="C76" s="22"/>
      <c r="D76" s="22"/>
      <c r="E76" s="22"/>
      <c r="F76" s="22"/>
      <c r="G76" s="22"/>
    </row>
    <row r="77" spans="3:7" x14ac:dyDescent="0.25">
      <c r="C77" s="22"/>
      <c r="D77" s="22"/>
      <c r="E77" s="22"/>
      <c r="F77" s="22"/>
      <c r="G77" s="22"/>
    </row>
    <row r="78" spans="3:7" x14ac:dyDescent="0.25">
      <c r="C78" s="22"/>
      <c r="D78" s="22"/>
      <c r="E78" s="22"/>
      <c r="F78" s="22"/>
      <c r="G78" s="22"/>
    </row>
    <row r="79" spans="3:7" x14ac:dyDescent="0.25">
      <c r="C79" s="22"/>
      <c r="D79" s="22"/>
      <c r="E79" s="22"/>
      <c r="F79" s="22"/>
      <c r="G79" s="22"/>
    </row>
    <row r="80" spans="3:7" x14ac:dyDescent="0.25">
      <c r="C80" s="22"/>
      <c r="D80" s="22"/>
      <c r="E80" s="22"/>
      <c r="F80" s="22"/>
      <c r="G80" s="22"/>
    </row>
    <row r="81" spans="3:7" x14ac:dyDescent="0.25">
      <c r="C81" s="22"/>
      <c r="D81" s="22"/>
      <c r="E81" s="22"/>
      <c r="F81" s="22"/>
      <c r="G81" s="22"/>
    </row>
    <row r="82" spans="3:7" x14ac:dyDescent="0.25">
      <c r="C82" s="22"/>
      <c r="D82" s="22"/>
      <c r="E82" s="22"/>
      <c r="F82" s="22"/>
      <c r="G82" s="22"/>
    </row>
    <row r="83" spans="3:7" x14ac:dyDescent="0.25">
      <c r="C83" s="22"/>
      <c r="D83" s="22"/>
      <c r="E83" s="22"/>
      <c r="F83" s="22"/>
      <c r="G83" s="22"/>
    </row>
    <row r="84" spans="3:7" x14ac:dyDescent="0.25">
      <c r="C84" s="22"/>
      <c r="D84" s="22"/>
      <c r="E84" s="22"/>
      <c r="F84" s="22"/>
      <c r="G84" s="22"/>
    </row>
    <row r="85" spans="3:7" x14ac:dyDescent="0.25">
      <c r="C85" s="22"/>
      <c r="D85" s="22"/>
      <c r="E85" s="22"/>
      <c r="F85" s="22"/>
      <c r="G85" s="22"/>
    </row>
    <row r="86" spans="3:7" x14ac:dyDescent="0.25">
      <c r="C86" s="22"/>
      <c r="D86" s="22"/>
      <c r="E86" s="22"/>
      <c r="F86" s="22"/>
      <c r="G86" s="22"/>
    </row>
    <row r="87" spans="3:7" x14ac:dyDescent="0.25">
      <c r="C87" s="22"/>
      <c r="D87" s="22"/>
      <c r="E87" s="22"/>
      <c r="F87" s="22"/>
      <c r="G87" s="22"/>
    </row>
    <row r="88" spans="3:7" x14ac:dyDescent="0.25">
      <c r="C88" s="22"/>
      <c r="D88" s="22"/>
      <c r="E88" s="22"/>
      <c r="F88" s="22"/>
      <c r="G88" s="22"/>
    </row>
    <row r="89" spans="3:7" x14ac:dyDescent="0.25">
      <c r="C89" s="22"/>
      <c r="D89" s="22"/>
      <c r="E89" s="22"/>
      <c r="F89" s="22"/>
      <c r="G89" s="22"/>
    </row>
    <row r="90" spans="3:7" x14ac:dyDescent="0.25">
      <c r="C90" s="22"/>
      <c r="D90" s="22"/>
      <c r="E90" s="22"/>
      <c r="F90" s="22"/>
      <c r="G90" s="22"/>
    </row>
    <row r="91" spans="3:7" x14ac:dyDescent="0.25">
      <c r="C91" s="22"/>
      <c r="D91" s="22"/>
      <c r="E91" s="22"/>
      <c r="F91" s="22"/>
      <c r="G91" s="22"/>
    </row>
    <row r="92" spans="3:7" x14ac:dyDescent="0.25">
      <c r="C92" s="22"/>
      <c r="D92" s="22"/>
      <c r="E92" s="22"/>
      <c r="F92" s="22"/>
      <c r="G92" s="22"/>
    </row>
    <row r="93" spans="3:7" x14ac:dyDescent="0.25">
      <c r="C93" s="22"/>
      <c r="D93" s="22"/>
      <c r="E93" s="22"/>
      <c r="F93" s="22"/>
      <c r="G93" s="22"/>
    </row>
    <row r="94" spans="3:7" x14ac:dyDescent="0.25">
      <c r="C94" s="22"/>
      <c r="D94" s="22"/>
      <c r="E94" s="22"/>
      <c r="F94" s="22"/>
      <c r="G94" s="22"/>
    </row>
    <row r="95" spans="3:7" x14ac:dyDescent="0.25">
      <c r="C95" s="22"/>
      <c r="D95" s="22"/>
      <c r="E95" s="22"/>
      <c r="F95" s="22"/>
      <c r="G95" s="22"/>
    </row>
    <row r="96" spans="3:7" x14ac:dyDescent="0.25">
      <c r="C96" s="22"/>
      <c r="D96" s="22"/>
      <c r="E96" s="22"/>
      <c r="F96" s="22"/>
      <c r="G96" s="22"/>
    </row>
    <row r="97" spans="3:7" x14ac:dyDescent="0.25">
      <c r="C97" s="22"/>
      <c r="D97" s="22"/>
      <c r="E97" s="22"/>
      <c r="F97" s="22"/>
      <c r="G97" s="22"/>
    </row>
    <row r="98" spans="3:7" x14ac:dyDescent="0.25">
      <c r="C98" s="22"/>
      <c r="D98" s="22"/>
      <c r="E98" s="22"/>
      <c r="F98" s="22"/>
      <c r="G98" s="22"/>
    </row>
    <row r="99" spans="3:7" x14ac:dyDescent="0.25">
      <c r="C99" s="22"/>
      <c r="D99" s="22"/>
      <c r="E99" s="22"/>
      <c r="F99" s="22"/>
      <c r="G99" s="22"/>
    </row>
    <row r="100" spans="3:7" x14ac:dyDescent="0.25">
      <c r="C100" s="22"/>
      <c r="D100" s="22"/>
      <c r="E100" s="22"/>
      <c r="F100" s="22"/>
      <c r="G100" s="22"/>
    </row>
    <row r="101" spans="3:7" x14ac:dyDescent="0.25">
      <c r="C101" s="22"/>
      <c r="D101" s="22"/>
      <c r="E101" s="22"/>
      <c r="F101" s="22"/>
      <c r="G101" s="22"/>
    </row>
    <row r="102" spans="3:7" x14ac:dyDescent="0.25">
      <c r="C102" s="22"/>
      <c r="D102" s="22"/>
      <c r="E102" s="22"/>
      <c r="F102" s="22"/>
      <c r="G102" s="22"/>
    </row>
    <row r="103" spans="3:7" x14ac:dyDescent="0.25">
      <c r="C103" s="22"/>
      <c r="D103" s="22"/>
      <c r="E103" s="22"/>
      <c r="F103" s="22"/>
      <c r="G103" s="22"/>
    </row>
    <row r="104" spans="3:7" x14ac:dyDescent="0.25">
      <c r="C104" s="22"/>
      <c r="D104" s="22"/>
      <c r="E104" s="22"/>
      <c r="F104" s="22"/>
      <c r="G104" s="22"/>
    </row>
    <row r="105" spans="3:7" x14ac:dyDescent="0.25">
      <c r="C105" s="22"/>
      <c r="D105" s="22"/>
      <c r="E105" s="22"/>
      <c r="F105" s="22"/>
      <c r="G105" s="22"/>
    </row>
    <row r="106" spans="3:7" x14ac:dyDescent="0.25">
      <c r="C106" s="22"/>
      <c r="D106" s="22"/>
      <c r="E106" s="22"/>
      <c r="F106" s="22"/>
      <c r="G106" s="22"/>
    </row>
    <row r="107" spans="3:7" x14ac:dyDescent="0.25">
      <c r="C107" s="22"/>
      <c r="D107" s="22"/>
      <c r="E107" s="22"/>
      <c r="F107" s="22"/>
      <c r="G107" s="22"/>
    </row>
    <row r="108" spans="3:7" x14ac:dyDescent="0.25">
      <c r="C108" s="22"/>
      <c r="D108" s="22"/>
      <c r="E108" s="22"/>
      <c r="F108" s="22"/>
      <c r="G108" s="22"/>
    </row>
    <row r="109" spans="3:7" x14ac:dyDescent="0.25">
      <c r="C109" s="22"/>
      <c r="D109" s="22"/>
      <c r="E109" s="22"/>
      <c r="F109" s="22"/>
      <c r="G109" s="22"/>
    </row>
    <row r="110" spans="3:7" x14ac:dyDescent="0.25">
      <c r="C110" s="22"/>
      <c r="D110" s="22"/>
      <c r="E110" s="22"/>
      <c r="F110" s="22"/>
      <c r="G110" s="22"/>
    </row>
    <row r="111" spans="3:7" x14ac:dyDescent="0.25">
      <c r="C111" s="22"/>
      <c r="D111" s="22"/>
      <c r="E111" s="22"/>
      <c r="F111" s="22"/>
      <c r="G111" s="22"/>
    </row>
    <row r="112" spans="3:7" x14ac:dyDescent="0.25">
      <c r="C112" s="22"/>
      <c r="D112" s="22"/>
      <c r="E112" s="22"/>
      <c r="F112" s="22"/>
      <c r="G112" s="22"/>
    </row>
    <row r="113" spans="3:7" x14ac:dyDescent="0.25">
      <c r="C113" s="22"/>
      <c r="D113" s="22"/>
      <c r="E113" s="22"/>
      <c r="F113" s="22"/>
      <c r="G113" s="22"/>
    </row>
    <row r="114" spans="3:7" x14ac:dyDescent="0.25">
      <c r="C114" s="22"/>
      <c r="D114" s="22"/>
      <c r="E114" s="22"/>
      <c r="F114" s="22"/>
      <c r="G114" s="22"/>
    </row>
    <row r="115" spans="3:7" x14ac:dyDescent="0.25">
      <c r="C115" s="22"/>
      <c r="D115" s="22"/>
      <c r="E115" s="22"/>
      <c r="F115" s="22"/>
      <c r="G115" s="22"/>
    </row>
    <row r="116" spans="3:7" x14ac:dyDescent="0.25">
      <c r="C116" s="22"/>
      <c r="D116" s="22"/>
      <c r="E116" s="22"/>
      <c r="F116" s="22"/>
      <c r="G116" s="22"/>
    </row>
    <row r="117" spans="3:7" x14ac:dyDescent="0.25">
      <c r="C117" s="22"/>
      <c r="D117" s="22"/>
      <c r="E117" s="22"/>
      <c r="F117" s="22"/>
      <c r="G117" s="22"/>
    </row>
    <row r="118" spans="3:7" x14ac:dyDescent="0.25">
      <c r="C118" s="22"/>
      <c r="D118" s="22"/>
      <c r="E118" s="22"/>
      <c r="F118" s="22"/>
      <c r="G118" s="22"/>
    </row>
    <row r="119" spans="3:7" x14ac:dyDescent="0.25">
      <c r="C119" s="22"/>
      <c r="D119" s="22"/>
      <c r="E119" s="22"/>
      <c r="F119" s="22"/>
      <c r="G119" s="22"/>
    </row>
    <row r="120" spans="3:7" x14ac:dyDescent="0.25">
      <c r="C120" s="22"/>
      <c r="D120" s="22"/>
      <c r="E120" s="22"/>
      <c r="F120" s="22"/>
      <c r="G120" s="22"/>
    </row>
    <row r="121" spans="3:7" x14ac:dyDescent="0.25">
      <c r="C121" s="22"/>
      <c r="D121" s="22"/>
      <c r="E121" s="22"/>
      <c r="F121" s="22"/>
      <c r="G121" s="22"/>
    </row>
    <row r="122" spans="3:7" x14ac:dyDescent="0.25">
      <c r="C122" s="22"/>
      <c r="D122" s="22"/>
      <c r="E122" s="22"/>
      <c r="F122" s="22"/>
      <c r="G122" s="22"/>
    </row>
    <row r="123" spans="3:7" x14ac:dyDescent="0.25">
      <c r="C123" s="22"/>
      <c r="D123" s="22"/>
      <c r="E123" s="22"/>
      <c r="F123" s="22"/>
      <c r="G123" s="22"/>
    </row>
    <row r="124" spans="3:7" x14ac:dyDescent="0.25">
      <c r="C124" s="22"/>
      <c r="D124" s="22"/>
      <c r="E124" s="22"/>
      <c r="F124" s="22"/>
      <c r="G124" s="22"/>
    </row>
    <row r="125" spans="3:7" x14ac:dyDescent="0.25">
      <c r="C125" s="22"/>
      <c r="D125" s="22"/>
      <c r="E125" s="22"/>
      <c r="F125" s="22"/>
      <c r="G125" s="22"/>
    </row>
    <row r="126" spans="3:7" x14ac:dyDescent="0.25">
      <c r="C126" s="22"/>
      <c r="D126" s="22"/>
      <c r="E126" s="22"/>
      <c r="F126" s="22"/>
      <c r="G126" s="22"/>
    </row>
    <row r="127" spans="3:7" x14ac:dyDescent="0.25">
      <c r="C127" s="22"/>
      <c r="D127" s="22"/>
      <c r="E127" s="22"/>
      <c r="F127" s="22"/>
      <c r="G127" s="22"/>
    </row>
    <row r="128" spans="3:7" x14ac:dyDescent="0.25">
      <c r="C128" s="22"/>
      <c r="D128" s="22"/>
      <c r="E128" s="22"/>
      <c r="F128" s="22"/>
      <c r="G128" s="22"/>
    </row>
    <row r="129" spans="3:7" x14ac:dyDescent="0.25">
      <c r="C129" s="22"/>
      <c r="D129" s="22"/>
      <c r="E129" s="22"/>
      <c r="F129" s="22"/>
      <c r="G129" s="22"/>
    </row>
    <row r="130" spans="3:7" x14ac:dyDescent="0.25">
      <c r="C130" s="22"/>
      <c r="D130" s="22"/>
      <c r="E130" s="22"/>
      <c r="F130" s="22"/>
      <c r="G130" s="22"/>
    </row>
    <row r="131" spans="3:7" x14ac:dyDescent="0.25">
      <c r="C131" s="22"/>
      <c r="D131" s="22"/>
      <c r="E131" s="22"/>
      <c r="F131" s="22"/>
      <c r="G131" s="22"/>
    </row>
    <row r="132" spans="3:7" x14ac:dyDescent="0.25">
      <c r="C132" s="22"/>
      <c r="D132" s="22"/>
      <c r="E132" s="22"/>
      <c r="F132" s="22"/>
      <c r="G132" s="22"/>
    </row>
    <row r="133" spans="3:7" x14ac:dyDescent="0.25">
      <c r="C133" s="22"/>
      <c r="D133" s="22"/>
      <c r="E133" s="22"/>
      <c r="F133" s="22"/>
      <c r="G133" s="22"/>
    </row>
    <row r="134" spans="3:7" x14ac:dyDescent="0.25">
      <c r="C134" s="22"/>
      <c r="D134" s="22"/>
      <c r="E134" s="22"/>
      <c r="F134" s="22"/>
      <c r="G134" s="22"/>
    </row>
    <row r="135" spans="3:7" x14ac:dyDescent="0.25">
      <c r="C135" s="22"/>
      <c r="D135" s="22"/>
      <c r="E135" s="22"/>
      <c r="F135" s="22"/>
      <c r="G135" s="22"/>
    </row>
    <row r="136" spans="3:7" x14ac:dyDescent="0.25">
      <c r="C136" s="22"/>
      <c r="D136" s="22"/>
      <c r="E136" s="22"/>
      <c r="F136" s="22"/>
      <c r="G136" s="22"/>
    </row>
    <row r="137" spans="3:7" x14ac:dyDescent="0.25">
      <c r="C137" s="22"/>
      <c r="D137" s="22"/>
      <c r="E137" s="22"/>
      <c r="F137" s="22"/>
      <c r="G137" s="22"/>
    </row>
    <row r="138" spans="3:7" x14ac:dyDescent="0.25">
      <c r="C138" s="22"/>
      <c r="D138" s="22"/>
      <c r="E138" s="22"/>
      <c r="F138" s="22"/>
      <c r="G138" s="22"/>
    </row>
    <row r="139" spans="3:7" x14ac:dyDescent="0.25">
      <c r="C139" s="22"/>
      <c r="D139" s="22"/>
      <c r="E139" s="22"/>
      <c r="F139" s="22"/>
      <c r="G139" s="22"/>
    </row>
    <row r="140" spans="3:7" x14ac:dyDescent="0.25">
      <c r="C140" s="22"/>
      <c r="D140" s="22"/>
      <c r="E140" s="22"/>
      <c r="F140" s="22"/>
      <c r="G140" s="22"/>
    </row>
    <row r="141" spans="3:7" x14ac:dyDescent="0.25">
      <c r="C141" s="22"/>
      <c r="D141" s="22"/>
      <c r="E141" s="22"/>
      <c r="F141" s="22"/>
      <c r="G141" s="22"/>
    </row>
    <row r="142" spans="3:7" x14ac:dyDescent="0.25">
      <c r="C142" s="22"/>
      <c r="D142" s="22"/>
      <c r="E142" s="22"/>
      <c r="F142" s="22"/>
      <c r="G142" s="22"/>
    </row>
    <row r="143" spans="3:7" x14ac:dyDescent="0.25">
      <c r="C143" s="22"/>
      <c r="D143" s="22"/>
      <c r="E143" s="22"/>
      <c r="F143" s="22"/>
      <c r="G143" s="22"/>
    </row>
    <row r="144" spans="3:7" x14ac:dyDescent="0.25">
      <c r="C144" s="22"/>
      <c r="D144" s="22"/>
      <c r="E144" s="22"/>
      <c r="F144" s="22"/>
      <c r="G144" s="22"/>
    </row>
    <row r="145" spans="3:7" x14ac:dyDescent="0.25">
      <c r="C145" s="22"/>
      <c r="D145" s="22"/>
      <c r="E145" s="22"/>
      <c r="F145" s="22"/>
      <c r="G145" s="22"/>
    </row>
    <row r="146" spans="3:7" x14ac:dyDescent="0.25">
      <c r="C146" s="22"/>
      <c r="D146" s="22"/>
      <c r="E146" s="22"/>
      <c r="F146" s="22"/>
      <c r="G146" s="22"/>
    </row>
    <row r="147" spans="3:7" x14ac:dyDescent="0.25">
      <c r="C147" s="22"/>
      <c r="D147" s="22"/>
      <c r="E147" s="22"/>
      <c r="F147" s="22"/>
      <c r="G147" s="22"/>
    </row>
    <row r="148" spans="3:7" x14ac:dyDescent="0.25">
      <c r="C148" s="22"/>
      <c r="D148" s="22"/>
      <c r="E148" s="22"/>
      <c r="F148" s="22"/>
      <c r="G148" s="22"/>
    </row>
    <row r="149" spans="3:7" x14ac:dyDescent="0.25">
      <c r="C149" s="22"/>
      <c r="D149" s="22"/>
      <c r="E149" s="22"/>
      <c r="F149" s="22"/>
      <c r="G149" s="22"/>
    </row>
    <row r="150" spans="3:7" x14ac:dyDescent="0.25">
      <c r="C150" s="22"/>
      <c r="D150" s="22"/>
      <c r="E150" s="22"/>
      <c r="F150" s="22"/>
      <c r="G150" s="22"/>
    </row>
    <row r="151" spans="3:7" x14ac:dyDescent="0.25">
      <c r="C151" s="22"/>
      <c r="D151" s="22"/>
      <c r="E151" s="22"/>
      <c r="F151" s="22"/>
      <c r="G151" s="22"/>
    </row>
    <row r="152" spans="3:7" x14ac:dyDescent="0.25">
      <c r="C152" s="22"/>
      <c r="D152" s="22"/>
      <c r="E152" s="22"/>
      <c r="F152" s="22"/>
      <c r="G152" s="22"/>
    </row>
    <row r="153" spans="3:7" x14ac:dyDescent="0.25">
      <c r="C153" s="22"/>
      <c r="D153" s="22"/>
      <c r="E153" s="22"/>
      <c r="F153" s="22"/>
      <c r="G153" s="22"/>
    </row>
    <row r="154" spans="3:7" x14ac:dyDescent="0.25">
      <c r="C154" s="22"/>
      <c r="D154" s="22"/>
      <c r="E154" s="22"/>
      <c r="F154" s="22"/>
      <c r="G154" s="22"/>
    </row>
    <row r="155" spans="3:7" x14ac:dyDescent="0.25">
      <c r="C155" s="22"/>
      <c r="D155" s="22"/>
      <c r="E155" s="22"/>
      <c r="F155" s="22"/>
      <c r="G155" s="22"/>
    </row>
    <row r="156" spans="3:7" x14ac:dyDescent="0.25">
      <c r="C156" s="22"/>
      <c r="D156" s="22"/>
      <c r="E156" s="22"/>
      <c r="F156" s="22"/>
      <c r="G156" s="22"/>
    </row>
    <row r="157" spans="3:7" x14ac:dyDescent="0.25">
      <c r="C157" s="22"/>
      <c r="D157" s="22"/>
      <c r="E157" s="22"/>
      <c r="F157" s="22"/>
      <c r="G157" s="22"/>
    </row>
    <row r="158" spans="3:7" x14ac:dyDescent="0.25">
      <c r="C158" s="22"/>
      <c r="D158" s="22"/>
      <c r="E158" s="22"/>
      <c r="F158" s="22"/>
      <c r="G158" s="22"/>
    </row>
    <row r="159" spans="3:7" x14ac:dyDescent="0.25">
      <c r="C159" s="22"/>
      <c r="D159" s="22"/>
      <c r="E159" s="22"/>
      <c r="F159" s="22"/>
      <c r="G159" s="22"/>
    </row>
    <row r="160" spans="3:7" x14ac:dyDescent="0.25">
      <c r="C160" s="22"/>
      <c r="D160" s="22"/>
      <c r="E160" s="22"/>
      <c r="F160" s="22"/>
      <c r="G160" s="22"/>
    </row>
    <row r="161" spans="3:7" x14ac:dyDescent="0.25">
      <c r="C161" s="22"/>
      <c r="D161" s="22"/>
      <c r="E161" s="22"/>
      <c r="F161" s="22"/>
      <c r="G161" s="22"/>
    </row>
    <row r="162" spans="3:7" x14ac:dyDescent="0.25">
      <c r="C162" s="22"/>
      <c r="D162" s="22"/>
      <c r="E162" s="22"/>
      <c r="F162" s="22"/>
      <c r="G162" s="22"/>
    </row>
    <row r="163" spans="3:7" x14ac:dyDescent="0.25">
      <c r="C163" s="22"/>
      <c r="D163" s="22"/>
      <c r="E163" s="22"/>
      <c r="F163" s="22"/>
      <c r="G163" s="22"/>
    </row>
    <row r="164" spans="3:7" x14ac:dyDescent="0.25">
      <c r="C164" s="22"/>
      <c r="D164" s="22"/>
      <c r="E164" s="22"/>
      <c r="F164" s="22"/>
      <c r="G164" s="22"/>
    </row>
    <row r="165" spans="3:7" x14ac:dyDescent="0.25">
      <c r="C165" s="22"/>
      <c r="D165" s="22"/>
      <c r="E165" s="22"/>
      <c r="F165" s="22"/>
      <c r="G165" s="22"/>
    </row>
    <row r="166" spans="3:7" x14ac:dyDescent="0.25">
      <c r="C166" s="22"/>
      <c r="D166" s="22"/>
      <c r="E166" s="22"/>
      <c r="F166" s="22"/>
      <c r="G166" s="22"/>
    </row>
    <row r="167" spans="3:7" x14ac:dyDescent="0.25">
      <c r="C167" s="22"/>
      <c r="D167" s="22"/>
      <c r="E167" s="22"/>
      <c r="F167" s="22"/>
      <c r="G167" s="22"/>
    </row>
    <row r="168" spans="3:7" x14ac:dyDescent="0.25">
      <c r="C168" s="22"/>
      <c r="D168" s="22"/>
      <c r="E168" s="22"/>
      <c r="F168" s="22"/>
      <c r="G168" s="22"/>
    </row>
    <row r="169" spans="3:7" x14ac:dyDescent="0.25">
      <c r="C169" s="22"/>
      <c r="D169" s="22"/>
      <c r="E169" s="22"/>
      <c r="F169" s="22"/>
      <c r="G169" s="22"/>
    </row>
    <row r="170" spans="3:7" x14ac:dyDescent="0.25">
      <c r="C170" s="22"/>
      <c r="D170" s="22"/>
      <c r="E170" s="22"/>
      <c r="F170" s="22"/>
      <c r="G170" s="22"/>
    </row>
    <row r="171" spans="3:7" x14ac:dyDescent="0.25">
      <c r="C171" s="22"/>
      <c r="D171" s="22"/>
      <c r="E171" s="22"/>
      <c r="F171" s="22"/>
      <c r="G171" s="22"/>
    </row>
    <row r="172" spans="3:7" x14ac:dyDescent="0.25">
      <c r="C172" s="22"/>
      <c r="D172" s="22"/>
      <c r="E172" s="22"/>
      <c r="F172" s="22"/>
      <c r="G172" s="22"/>
    </row>
    <row r="173" spans="3:7" x14ac:dyDescent="0.25">
      <c r="C173" s="22"/>
      <c r="D173" s="22"/>
      <c r="E173" s="22"/>
      <c r="F173" s="22"/>
      <c r="G173" s="22"/>
    </row>
    <row r="174" spans="3:7" x14ac:dyDescent="0.25">
      <c r="C174" s="22"/>
      <c r="D174" s="22"/>
      <c r="E174" s="22"/>
      <c r="F174" s="22"/>
      <c r="G174" s="22"/>
    </row>
    <row r="175" spans="3:7" x14ac:dyDescent="0.25">
      <c r="C175" s="22"/>
      <c r="D175" s="22"/>
      <c r="E175" s="22"/>
      <c r="F175" s="22"/>
      <c r="G175" s="22"/>
    </row>
    <row r="176" spans="3:7" x14ac:dyDescent="0.25">
      <c r="C176" s="22"/>
      <c r="D176" s="22"/>
      <c r="E176" s="22"/>
      <c r="F176" s="22"/>
      <c r="G176" s="22"/>
    </row>
    <row r="177" spans="3:7" x14ac:dyDescent="0.25">
      <c r="C177" s="22"/>
      <c r="D177" s="22"/>
      <c r="E177" s="22"/>
      <c r="F177" s="22"/>
      <c r="G177" s="22"/>
    </row>
    <row r="178" spans="3:7" x14ac:dyDescent="0.25">
      <c r="C178" s="22"/>
      <c r="D178" s="22"/>
      <c r="E178" s="22"/>
      <c r="F178" s="22"/>
      <c r="G178" s="22"/>
    </row>
    <row r="179" spans="3:7" x14ac:dyDescent="0.25">
      <c r="C179" s="22"/>
      <c r="D179" s="22"/>
      <c r="E179" s="22"/>
      <c r="F179" s="22"/>
      <c r="G179" s="22"/>
    </row>
    <row r="180" spans="3:7" x14ac:dyDescent="0.25">
      <c r="C180" s="22"/>
      <c r="D180" s="22"/>
      <c r="E180" s="22"/>
      <c r="F180" s="22"/>
      <c r="G180" s="22"/>
    </row>
    <row r="181" spans="3:7" x14ac:dyDescent="0.25">
      <c r="C181" s="22"/>
      <c r="D181" s="22"/>
      <c r="E181" s="22"/>
      <c r="F181" s="22"/>
      <c r="G181" s="22"/>
    </row>
    <row r="182" spans="3:7" x14ac:dyDescent="0.25">
      <c r="C182" s="22"/>
      <c r="D182" s="22"/>
      <c r="E182" s="22"/>
      <c r="F182" s="22"/>
      <c r="G182" s="22"/>
    </row>
    <row r="183" spans="3:7" x14ac:dyDescent="0.25">
      <c r="C183" s="22"/>
      <c r="D183" s="22"/>
      <c r="E183" s="22"/>
      <c r="F183" s="22"/>
      <c r="G183" s="22"/>
    </row>
    <row r="184" spans="3:7" x14ac:dyDescent="0.25">
      <c r="C184" s="22"/>
      <c r="D184" s="22"/>
      <c r="E184" s="22"/>
      <c r="F184" s="22"/>
      <c r="G184" s="22"/>
    </row>
    <row r="185" spans="3:7" x14ac:dyDescent="0.25">
      <c r="C185" s="22"/>
      <c r="D185" s="22"/>
      <c r="E185" s="22"/>
      <c r="F185" s="22"/>
      <c r="G185" s="22"/>
    </row>
    <row r="186" spans="3:7" x14ac:dyDescent="0.25">
      <c r="C186" s="22"/>
      <c r="D186" s="22"/>
      <c r="E186" s="22"/>
      <c r="F186" s="22"/>
      <c r="G186" s="22"/>
    </row>
    <row r="187" spans="3:7" x14ac:dyDescent="0.25">
      <c r="C187" s="22"/>
      <c r="D187" s="22"/>
      <c r="E187" s="22"/>
      <c r="F187" s="22"/>
      <c r="G187" s="22"/>
    </row>
    <row r="188" spans="3:7" x14ac:dyDescent="0.25">
      <c r="C188" s="22"/>
      <c r="D188" s="22"/>
      <c r="E188" s="22"/>
      <c r="F188" s="22"/>
      <c r="G188" s="22"/>
    </row>
    <row r="189" spans="3:7" x14ac:dyDescent="0.25">
      <c r="C189" s="22"/>
      <c r="D189" s="22"/>
      <c r="E189" s="22"/>
      <c r="F189" s="22"/>
      <c r="G189" s="22"/>
    </row>
    <row r="190" spans="3:7" x14ac:dyDescent="0.25">
      <c r="C190" s="22"/>
      <c r="D190" s="22"/>
      <c r="E190" s="22"/>
      <c r="F190" s="22"/>
      <c r="G190" s="22"/>
    </row>
    <row r="191" spans="3:7" x14ac:dyDescent="0.25">
      <c r="C191" s="22"/>
      <c r="D191" s="22"/>
      <c r="E191" s="22"/>
      <c r="F191" s="22"/>
      <c r="G191" s="22"/>
    </row>
    <row r="192" spans="3:7" x14ac:dyDescent="0.25">
      <c r="C192" s="22"/>
      <c r="D192" s="22"/>
      <c r="E192" s="22"/>
      <c r="F192" s="22"/>
      <c r="G192" s="22"/>
    </row>
    <row r="193" spans="3:7" x14ac:dyDescent="0.25">
      <c r="C193" s="22"/>
      <c r="D193" s="22"/>
      <c r="E193" s="22"/>
      <c r="F193" s="22"/>
      <c r="G193" s="22"/>
    </row>
    <row r="194" spans="3:7" x14ac:dyDescent="0.25">
      <c r="C194" s="22"/>
      <c r="D194" s="22"/>
      <c r="E194" s="22"/>
      <c r="F194" s="22"/>
      <c r="G194" s="22"/>
    </row>
    <row r="195" spans="3:7" x14ac:dyDescent="0.25">
      <c r="C195" s="22"/>
      <c r="D195" s="22"/>
      <c r="E195" s="22"/>
      <c r="F195" s="22"/>
      <c r="G195" s="22"/>
    </row>
    <row r="196" spans="3:7" x14ac:dyDescent="0.25">
      <c r="C196" s="22"/>
      <c r="D196" s="22"/>
      <c r="E196" s="22"/>
      <c r="F196" s="22"/>
      <c r="G196" s="22"/>
    </row>
    <row r="197" spans="3:7" x14ac:dyDescent="0.25">
      <c r="C197" s="22"/>
      <c r="D197" s="22"/>
      <c r="E197" s="22"/>
      <c r="F197" s="22"/>
      <c r="G197" s="22"/>
    </row>
    <row r="198" spans="3:7" x14ac:dyDescent="0.25">
      <c r="C198" s="22"/>
      <c r="D198" s="22"/>
      <c r="E198" s="22"/>
      <c r="F198" s="22"/>
      <c r="G198" s="22"/>
    </row>
    <row r="199" spans="3:7" x14ac:dyDescent="0.25">
      <c r="C199" s="22"/>
      <c r="D199" s="22"/>
      <c r="E199" s="22"/>
      <c r="F199" s="22"/>
      <c r="G199" s="22"/>
    </row>
    <row r="200" spans="3:7" x14ac:dyDescent="0.25">
      <c r="C200" s="22"/>
      <c r="D200" s="22"/>
      <c r="E200" s="22"/>
      <c r="F200" s="22"/>
      <c r="G200" s="22"/>
    </row>
    <row r="201" spans="3:7" x14ac:dyDescent="0.25">
      <c r="C201" s="22"/>
      <c r="D201" s="22"/>
      <c r="E201" s="22"/>
      <c r="F201" s="22"/>
      <c r="G201" s="22"/>
    </row>
    <row r="202" spans="3:7" x14ac:dyDescent="0.25">
      <c r="C202" s="22"/>
      <c r="D202" s="22"/>
      <c r="E202" s="22"/>
      <c r="F202" s="22"/>
      <c r="G202" s="22"/>
    </row>
    <row r="203" spans="3:7" x14ac:dyDescent="0.25">
      <c r="C203" s="22"/>
      <c r="D203" s="22"/>
      <c r="E203" s="22"/>
      <c r="F203" s="22"/>
      <c r="G203" s="22"/>
    </row>
    <row r="204" spans="3:7" x14ac:dyDescent="0.25">
      <c r="C204" s="22"/>
      <c r="D204" s="22"/>
      <c r="E204" s="22"/>
      <c r="F204" s="22"/>
      <c r="G204" s="22"/>
    </row>
    <row r="205" spans="3:7" x14ac:dyDescent="0.25">
      <c r="C205" s="22"/>
      <c r="D205" s="22"/>
      <c r="E205" s="22"/>
      <c r="F205" s="22"/>
      <c r="G205" s="22"/>
    </row>
    <row r="206" spans="3:7" x14ac:dyDescent="0.25">
      <c r="C206" s="22"/>
      <c r="D206" s="22"/>
      <c r="E206" s="22"/>
      <c r="F206" s="22"/>
      <c r="G206" s="22"/>
    </row>
    <row r="207" spans="3:7" x14ac:dyDescent="0.25">
      <c r="C207" s="22"/>
      <c r="D207" s="22"/>
      <c r="E207" s="22"/>
      <c r="F207" s="22"/>
      <c r="G207" s="22"/>
    </row>
    <row r="208" spans="3:7" x14ac:dyDescent="0.25">
      <c r="C208" s="22"/>
      <c r="D208" s="22"/>
      <c r="E208" s="22"/>
      <c r="F208" s="22"/>
      <c r="G208" s="22"/>
    </row>
    <row r="209" spans="3:7" x14ac:dyDescent="0.25">
      <c r="C209" s="22"/>
      <c r="D209" s="22"/>
      <c r="E209" s="22"/>
      <c r="F209" s="22"/>
      <c r="G209" s="22"/>
    </row>
    <row r="210" spans="3:7" x14ac:dyDescent="0.25">
      <c r="C210" s="22"/>
      <c r="D210" s="22"/>
      <c r="E210" s="22"/>
      <c r="F210" s="22"/>
      <c r="G210" s="22"/>
    </row>
    <row r="211" spans="3:7" x14ac:dyDescent="0.25">
      <c r="C211" s="22"/>
      <c r="D211" s="22"/>
      <c r="E211" s="22"/>
      <c r="F211" s="22"/>
      <c r="G211" s="22"/>
    </row>
    <row r="212" spans="3:7" x14ac:dyDescent="0.25">
      <c r="C212" s="22"/>
      <c r="D212" s="22"/>
      <c r="E212" s="22"/>
      <c r="F212" s="22"/>
      <c r="G212" s="22"/>
    </row>
    <row r="213" spans="3:7" x14ac:dyDescent="0.25">
      <c r="C213" s="22"/>
      <c r="D213" s="22"/>
      <c r="E213" s="22"/>
      <c r="F213" s="22"/>
      <c r="G213" s="22"/>
    </row>
    <row r="214" spans="3:7" x14ac:dyDescent="0.25">
      <c r="C214" s="22"/>
      <c r="D214" s="22"/>
      <c r="E214" s="22"/>
      <c r="F214" s="22"/>
      <c r="G214" s="22"/>
    </row>
    <row r="215" spans="3:7" x14ac:dyDescent="0.25">
      <c r="C215" s="22"/>
      <c r="D215" s="22"/>
      <c r="E215" s="22"/>
      <c r="F215" s="22"/>
      <c r="G215" s="22"/>
    </row>
    <row r="216" spans="3:7" x14ac:dyDescent="0.25">
      <c r="C216" s="22"/>
      <c r="D216" s="22"/>
      <c r="E216" s="22"/>
      <c r="F216" s="22"/>
      <c r="G216" s="22"/>
    </row>
    <row r="217" spans="3:7" x14ac:dyDescent="0.25">
      <c r="C217" s="22"/>
      <c r="D217" s="22"/>
      <c r="E217" s="22"/>
      <c r="F217" s="22"/>
      <c r="G217" s="22"/>
    </row>
    <row r="218" spans="3:7" x14ac:dyDescent="0.25">
      <c r="C218" s="22"/>
      <c r="D218" s="22"/>
      <c r="E218" s="22"/>
      <c r="F218" s="22"/>
      <c r="G218" s="22"/>
    </row>
    <row r="219" spans="3:7" x14ac:dyDescent="0.25">
      <c r="C219" s="22"/>
      <c r="D219" s="22"/>
      <c r="E219" s="22"/>
      <c r="F219" s="22"/>
      <c r="G219" s="22"/>
    </row>
    <row r="220" spans="3:7" x14ac:dyDescent="0.25">
      <c r="C220" s="22"/>
      <c r="D220" s="22"/>
      <c r="E220" s="22"/>
      <c r="F220" s="22"/>
      <c r="G220" s="22"/>
    </row>
    <row r="221" spans="3:7" x14ac:dyDescent="0.25">
      <c r="C221" s="22"/>
      <c r="D221" s="22"/>
      <c r="E221" s="22"/>
      <c r="F221" s="22"/>
      <c r="G221" s="22"/>
    </row>
    <row r="222" spans="3:7" x14ac:dyDescent="0.25">
      <c r="C222" s="22"/>
      <c r="D222" s="22"/>
      <c r="E222" s="22"/>
      <c r="F222" s="22"/>
      <c r="G222" s="22"/>
    </row>
    <row r="223" spans="3:7" x14ac:dyDescent="0.25">
      <c r="C223" s="22"/>
      <c r="D223" s="22"/>
      <c r="E223" s="22"/>
      <c r="F223" s="22"/>
      <c r="G223" s="22"/>
    </row>
    <row r="224" spans="3:7" x14ac:dyDescent="0.25">
      <c r="C224" s="22"/>
      <c r="D224" s="22"/>
      <c r="E224" s="22"/>
      <c r="F224" s="22"/>
      <c r="G224" s="22"/>
    </row>
    <row r="225" spans="3:7" x14ac:dyDescent="0.25">
      <c r="C225" s="22"/>
      <c r="D225" s="22"/>
      <c r="E225" s="22"/>
      <c r="F225" s="22"/>
      <c r="G225" s="22"/>
    </row>
    <row r="226" spans="3:7" x14ac:dyDescent="0.25">
      <c r="C226" s="22"/>
      <c r="D226" s="22"/>
      <c r="E226" s="22"/>
      <c r="F226" s="22"/>
      <c r="G226" s="22"/>
    </row>
    <row r="227" spans="3:7" x14ac:dyDescent="0.25">
      <c r="C227" s="22"/>
      <c r="D227" s="22"/>
      <c r="E227" s="22"/>
      <c r="F227" s="22"/>
      <c r="G227" s="22"/>
    </row>
    <row r="228" spans="3:7" x14ac:dyDescent="0.25">
      <c r="C228" s="22"/>
      <c r="D228" s="22"/>
      <c r="E228" s="22"/>
      <c r="F228" s="22"/>
      <c r="G228" s="22"/>
    </row>
    <row r="229" spans="3:7" x14ac:dyDescent="0.25">
      <c r="C229" s="22"/>
      <c r="D229" s="22"/>
      <c r="E229" s="22"/>
      <c r="F229" s="22"/>
      <c r="G229" s="22"/>
    </row>
    <row r="230" spans="3:7" x14ac:dyDescent="0.25">
      <c r="C230" s="22"/>
      <c r="D230" s="22"/>
      <c r="E230" s="22"/>
      <c r="F230" s="22"/>
      <c r="G230" s="22"/>
    </row>
    <row r="231" spans="3:7" x14ac:dyDescent="0.25">
      <c r="C231" s="22"/>
      <c r="D231" s="22"/>
      <c r="E231" s="22"/>
      <c r="F231" s="22"/>
      <c r="G231" s="22"/>
    </row>
    <row r="232" spans="3:7" x14ac:dyDescent="0.25">
      <c r="C232" s="22"/>
      <c r="D232" s="22"/>
      <c r="E232" s="22"/>
      <c r="F232" s="22"/>
      <c r="G232" s="22"/>
    </row>
    <row r="233" spans="3:7" x14ac:dyDescent="0.25">
      <c r="C233" s="22"/>
      <c r="D233" s="22"/>
      <c r="E233" s="22"/>
      <c r="F233" s="22"/>
      <c r="G233" s="22"/>
    </row>
    <row r="234" spans="3:7" x14ac:dyDescent="0.25">
      <c r="C234" s="22"/>
      <c r="D234" s="22"/>
      <c r="E234" s="22"/>
      <c r="F234" s="22"/>
      <c r="G234" s="22"/>
    </row>
    <row r="235" spans="3:7" x14ac:dyDescent="0.25">
      <c r="C235" s="22"/>
      <c r="D235" s="22"/>
      <c r="E235" s="22"/>
      <c r="F235" s="22"/>
      <c r="G235" s="22"/>
    </row>
    <row r="236" spans="3:7" x14ac:dyDescent="0.25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6640625" defaultRowHeight="13.2" x14ac:dyDescent="0.25"/>
  <cols>
    <col min="1" max="1" width="8.6640625" style="14"/>
    <col min="2" max="2" width="16.109375" style="14" customWidth="1"/>
    <col min="3" max="3" width="11.33203125" style="14" customWidth="1"/>
    <col min="4" max="7" width="10.88671875" style="14" customWidth="1"/>
    <col min="8" max="8" width="8.6640625" style="14"/>
    <col min="9" max="9" width="17.88671875" style="14" customWidth="1"/>
    <col min="10" max="10" width="9.88671875" style="14" customWidth="1"/>
    <col min="11" max="11" width="12.6640625" style="14" customWidth="1"/>
    <col min="12" max="12" width="16.5546875" style="14" customWidth="1"/>
    <col min="13" max="13" width="18.88671875" style="14" customWidth="1"/>
    <col min="14" max="16384" width="8.6640625" style="14"/>
  </cols>
  <sheetData>
    <row r="1" spans="1:18" x14ac:dyDescent="0.25">
      <c r="A1" s="1" t="s">
        <v>82</v>
      </c>
    </row>
    <row r="2" spans="1:18" x14ac:dyDescent="0.25">
      <c r="A2" s="2" t="s">
        <v>72</v>
      </c>
    </row>
    <row r="4" spans="1:18" ht="13.8" thickBot="1" x14ac:dyDescent="0.3">
      <c r="A4" s="25" t="s">
        <v>77</v>
      </c>
    </row>
    <row r="5" spans="1:18" ht="13.8" thickBot="1" x14ac:dyDescent="0.3">
      <c r="A5" s="14" t="s">
        <v>78</v>
      </c>
      <c r="D5" s="26"/>
    </row>
    <row r="6" spans="1:18" ht="13.8" thickBot="1" x14ac:dyDescent="0.3">
      <c r="A6" s="14" t="s">
        <v>79</v>
      </c>
      <c r="D6" s="27">
        <f>+D5*(100%+D7)</f>
        <v>0</v>
      </c>
    </row>
    <row r="7" spans="1:18" x14ac:dyDescent="0.25">
      <c r="A7" s="14" t="s">
        <v>80</v>
      </c>
      <c r="D7" s="23">
        <f>+'Løntabel oktober 2019'!D7</f>
        <v>3.2343428403410757E-2</v>
      </c>
    </row>
    <row r="8" spans="1:18" ht="13.8" thickBot="1" x14ac:dyDescent="0.3"/>
    <row r="9" spans="1:18" ht="13.8" thickBot="1" x14ac:dyDescent="0.3">
      <c r="A9" s="25" t="s">
        <v>83</v>
      </c>
      <c r="D9" s="30">
        <v>32</v>
      </c>
      <c r="N9" s="2"/>
      <c r="Q9" s="28"/>
    </row>
    <row r="10" spans="1:18" x14ac:dyDescent="0.25">
      <c r="D10" s="29"/>
      <c r="F10" s="2"/>
      <c r="N10" s="2"/>
      <c r="Q10" s="28"/>
    </row>
    <row r="11" spans="1:18" x14ac:dyDescent="0.25">
      <c r="A11" s="14" t="s">
        <v>1</v>
      </c>
      <c r="D11" s="15">
        <v>5.5E-2</v>
      </c>
      <c r="N11" s="2"/>
      <c r="Q11" s="28"/>
    </row>
    <row r="12" spans="1:18" x14ac:dyDescent="0.25">
      <c r="A12" s="14" t="s">
        <v>2</v>
      </c>
      <c r="D12" s="15">
        <v>0.11</v>
      </c>
    </row>
    <row r="13" spans="1:18" x14ac:dyDescent="0.25">
      <c r="D13" s="15"/>
      <c r="I13" s="28"/>
    </row>
    <row r="15" spans="1:18" x14ac:dyDescent="0.25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x14ac:dyDescent="0.25">
      <c r="A17" s="2"/>
      <c r="B17" s="1" t="s">
        <v>9</v>
      </c>
      <c r="C17" s="2"/>
      <c r="D17" s="2"/>
      <c r="E17" s="2"/>
      <c r="F17" s="2"/>
      <c r="G17" s="2"/>
    </row>
    <row r="18" spans="1:13" x14ac:dyDescent="0.25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4" t="s">
        <v>16</v>
      </c>
      <c r="C19" s="16">
        <f>C18*$D$11</f>
        <v>1209.3359623625197</v>
      </c>
      <c r="D19" s="16">
        <f>D18*$D$11</f>
        <v>1229.1082560118593</v>
      </c>
      <c r="E19" s="16">
        <f>E18*$D$11</f>
        <v>1242.7976169098226</v>
      </c>
      <c r="F19" s="16">
        <f>F18*$D$11</f>
        <v>1262.5704749644767</v>
      </c>
      <c r="G19" s="16">
        <f>G18*$D$11</f>
        <v>1276.2604113541547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5">
      <c r="A20" s="2"/>
      <c r="B20" s="14" t="s">
        <v>22</v>
      </c>
      <c r="C20" s="16">
        <f>C18-C19</f>
        <v>20778.590626046931</v>
      </c>
      <c r="D20" s="16">
        <f>D18-D19</f>
        <v>21118.314580567399</v>
      </c>
      <c r="E20" s="16">
        <f>E18-E19</f>
        <v>21353.522690541497</v>
      </c>
      <c r="F20" s="16">
        <f>F18-F19</f>
        <v>21693.256342571465</v>
      </c>
      <c r="G20" s="16">
        <f>G18-G19</f>
        <v>21928.474340539564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5">
      <c r="A21" s="2"/>
      <c r="B21" s="14" t="s">
        <v>27</v>
      </c>
      <c r="C21" s="16">
        <f>C18*$D$12</f>
        <v>2418.6719247250394</v>
      </c>
      <c r="D21" s="16">
        <f>D18*$D$12</f>
        <v>2458.2165120237187</v>
      </c>
      <c r="E21" s="16">
        <f>E18*$D$12</f>
        <v>2485.5952338196453</v>
      </c>
      <c r="F21" s="16">
        <f>F18*$D$12</f>
        <v>2525.1409499289534</v>
      </c>
      <c r="G21" s="16">
        <f>G18*$D$12</f>
        <v>2552.5208227083094</v>
      </c>
      <c r="I21" s="2"/>
      <c r="J21" s="8"/>
      <c r="K21" s="2"/>
    </row>
    <row r="22" spans="1:13" x14ac:dyDescent="0.25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5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5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5">
      <c r="A25" s="2"/>
      <c r="B25" s="2" t="s">
        <v>16</v>
      </c>
      <c r="C25" s="16">
        <f>C24*$D$11</f>
        <v>1305.0889781273468</v>
      </c>
      <c r="D25" s="16">
        <f>D24*$D$11</f>
        <v>1324.7395249120289</v>
      </c>
      <c r="E25" s="16">
        <f>E24*$D$11</f>
        <v>1338.3462667767933</v>
      </c>
      <c r="F25" s="16">
        <f>F24*$D$11</f>
        <v>1357.9968135614749</v>
      </c>
      <c r="G25" s="16">
        <f>G24*$D$11</f>
        <v>1371.5982809405357</v>
      </c>
      <c r="I25" s="9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6">
        <f>C24-C25</f>
        <v>22423.801533278958</v>
      </c>
      <c r="D26" s="16">
        <f>D24-D25</f>
        <v>22761.433655306679</v>
      </c>
      <c r="E26" s="16">
        <f>E24-E25</f>
        <v>22995.222220073993</v>
      </c>
      <c r="F26" s="16">
        <f>F24-F25</f>
        <v>23332.854342101706</v>
      </c>
      <c r="G26" s="16">
        <f>G24-G25</f>
        <v>23566.552281614659</v>
      </c>
      <c r="I26" s="9"/>
      <c r="K26" s="2"/>
      <c r="L26" s="2"/>
    </row>
    <row r="27" spans="1:13" x14ac:dyDescent="0.25">
      <c r="A27" s="2"/>
      <c r="B27" s="2" t="s">
        <v>27</v>
      </c>
      <c r="C27" s="16">
        <f>C24*$D$12</f>
        <v>2610.1779562546935</v>
      </c>
      <c r="D27" s="16">
        <f>D24*$D$12</f>
        <v>2649.4790498240577</v>
      </c>
      <c r="E27" s="16">
        <f>E24*$D$12</f>
        <v>2676.6925335535866</v>
      </c>
      <c r="F27" s="16">
        <f>F24*$D$12</f>
        <v>2715.9936271229499</v>
      </c>
      <c r="G27" s="16">
        <f>G24*$D$12</f>
        <v>2743.1965618810714</v>
      </c>
      <c r="I27" s="9" t="s">
        <v>45</v>
      </c>
      <c r="K27" s="14" t="s">
        <v>46</v>
      </c>
      <c r="L27" s="14" t="s">
        <v>47</v>
      </c>
    </row>
    <row r="28" spans="1:13" x14ac:dyDescent="0.25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5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9" t="s">
        <v>51</v>
      </c>
      <c r="L29" s="17" t="s">
        <v>52</v>
      </c>
    </row>
    <row r="30" spans="1:13" x14ac:dyDescent="0.25">
      <c r="A30" s="2"/>
      <c r="B30" s="2" t="s">
        <v>16</v>
      </c>
      <c r="C30" s="16">
        <f>C29*$D$11</f>
        <v>1326.09226788713</v>
      </c>
      <c r="D30" s="16">
        <f>D29*$D$11</f>
        <v>1345.1277298176149</v>
      </c>
      <c r="E30" s="16">
        <f>E29*$D$11</f>
        <v>1358.3046333036571</v>
      </c>
      <c r="F30" s="16">
        <f>F29*$D$11</f>
        <v>1377.3500525292282</v>
      </c>
      <c r="G30" s="16">
        <f>G29*$D$11</f>
        <v>1390.5264274330073</v>
      </c>
      <c r="I30" s="12" t="s">
        <v>53</v>
      </c>
      <c r="L30" s="17" t="s">
        <v>54</v>
      </c>
    </row>
    <row r="31" spans="1:13" x14ac:dyDescent="0.25">
      <c r="A31" s="2"/>
      <c r="B31" s="2" t="s">
        <v>22</v>
      </c>
      <c r="C31" s="16">
        <f>C29-C30</f>
        <v>22784.676239151599</v>
      </c>
      <c r="D31" s="16">
        <f>D29-D30</f>
        <v>23111.74008504811</v>
      </c>
      <c r="E31" s="16">
        <f>E29-E30</f>
        <v>23338.143244944651</v>
      </c>
      <c r="F31" s="16">
        <f>F29-F30</f>
        <v>23665.37817527492</v>
      </c>
      <c r="G31" s="16">
        <f>G29-G30</f>
        <v>23891.772253167124</v>
      </c>
      <c r="I31" s="12"/>
      <c r="L31" s="17"/>
    </row>
    <row r="32" spans="1:13" x14ac:dyDescent="0.25">
      <c r="A32" s="2"/>
      <c r="B32" s="2" t="s">
        <v>27</v>
      </c>
      <c r="C32" s="16">
        <f>C29*$D$12</f>
        <v>2652.18453577426</v>
      </c>
      <c r="D32" s="16">
        <f>D29*$D$12</f>
        <v>2690.2554596352297</v>
      </c>
      <c r="E32" s="16">
        <f>E29*$D$12</f>
        <v>2716.6092666073141</v>
      </c>
      <c r="F32" s="16">
        <f>F29*$D$12</f>
        <v>2754.7001050584563</v>
      </c>
      <c r="G32" s="16">
        <f>G29*$D$12</f>
        <v>2781.0528548660145</v>
      </c>
      <c r="I32" s="12" t="s">
        <v>55</v>
      </c>
      <c r="L32" s="13" t="s">
        <v>56</v>
      </c>
    </row>
    <row r="33" spans="1:12" x14ac:dyDescent="0.25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5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7" t="s">
        <v>59</v>
      </c>
    </row>
    <row r="35" spans="1:12" x14ac:dyDescent="0.25">
      <c r="A35" s="2"/>
      <c r="B35" s="2" t="s">
        <v>16</v>
      </c>
      <c r="C35" s="16">
        <f>C34*$D$11</f>
        <v>1347.5786405215804</v>
      </c>
      <c r="D35" s="16">
        <f>D34*$D$11</f>
        <v>1365.9646305275696</v>
      </c>
      <c r="E35" s="16">
        <f>E34*$D$11</f>
        <v>1378.6868336145401</v>
      </c>
      <c r="F35" s="16">
        <f>F34*$D$11</f>
        <v>1397.0688448722426</v>
      </c>
      <c r="G35" s="16">
        <f>G34*$D$11</f>
        <v>1409.7915062522538</v>
      </c>
      <c r="L35" s="17" t="s">
        <v>60</v>
      </c>
    </row>
    <row r="36" spans="1:12" x14ac:dyDescent="0.25">
      <c r="A36" s="2"/>
      <c r="B36" s="2" t="s">
        <v>22</v>
      </c>
      <c r="C36" s="16">
        <f>C34-C35</f>
        <v>23153.851187143518</v>
      </c>
      <c r="D36" s="16">
        <f>D34-D35</f>
        <v>23469.755924519148</v>
      </c>
      <c r="E36" s="16">
        <f>E34-E35</f>
        <v>23688.346504831643</v>
      </c>
      <c r="F36" s="16">
        <f>F34-F35</f>
        <v>24004.182880077624</v>
      </c>
      <c r="G36" s="16">
        <f>G34-G35</f>
        <v>24222.781334697815</v>
      </c>
      <c r="L36" s="17" t="s">
        <v>61</v>
      </c>
    </row>
    <row r="37" spans="1:12" x14ac:dyDescent="0.25">
      <c r="A37" s="2"/>
      <c r="B37" s="2" t="s">
        <v>27</v>
      </c>
      <c r="C37" s="16">
        <f>C34*$D$12</f>
        <v>2695.1572810431608</v>
      </c>
      <c r="D37" s="16">
        <f>D34*$D$12</f>
        <v>2731.9292610551392</v>
      </c>
      <c r="E37" s="16">
        <f>E34*$D$12</f>
        <v>2757.3736672290802</v>
      </c>
      <c r="F37" s="16">
        <f>F34*$D$12</f>
        <v>2794.1376897444852</v>
      </c>
      <c r="G37" s="16">
        <f>G34*$D$12</f>
        <v>2819.5830125045077</v>
      </c>
      <c r="L37" s="17" t="s">
        <v>62</v>
      </c>
    </row>
    <row r="38" spans="1:12" x14ac:dyDescent="0.25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5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4" t="s">
        <v>64</v>
      </c>
    </row>
    <row r="40" spans="1:12" x14ac:dyDescent="0.25">
      <c r="A40" s="2"/>
      <c r="B40" s="2" t="s">
        <v>16</v>
      </c>
      <c r="C40" s="16">
        <f>C39*$D$11</f>
        <v>1392.020601100462</v>
      </c>
      <c r="D40" s="16">
        <f>D39*$D$11</f>
        <v>1408.946804509294</v>
      </c>
      <c r="E40" s="16">
        <f>E39*$D$11</f>
        <v>1420.6639213981794</v>
      </c>
      <c r="F40" s="16">
        <f>F39*$D$11</f>
        <v>1437.5901248070113</v>
      </c>
      <c r="G40" s="16">
        <f>G39*$D$11</f>
        <v>1449.3028046545671</v>
      </c>
      <c r="L40" s="2" t="s">
        <v>65</v>
      </c>
    </row>
    <row r="41" spans="1:12" x14ac:dyDescent="0.25">
      <c r="A41" s="2"/>
      <c r="B41" s="2" t="s">
        <v>22</v>
      </c>
      <c r="C41" s="16">
        <f>C39-C40</f>
        <v>23917.444873453391</v>
      </c>
      <c r="D41" s="16">
        <f>D39-D40</f>
        <v>24208.267822932416</v>
      </c>
      <c r="E41" s="16">
        <f>E39-E40</f>
        <v>24409.589194932352</v>
      </c>
      <c r="F41" s="16">
        <f>F39-F40</f>
        <v>24700.412144411377</v>
      </c>
      <c r="G41" s="16">
        <f>G39-G40</f>
        <v>24901.657279973926</v>
      </c>
      <c r="L41" s="14" t="s">
        <v>66</v>
      </c>
    </row>
    <row r="42" spans="1:12" x14ac:dyDescent="0.25">
      <c r="A42" s="2"/>
      <c r="B42" s="2" t="s">
        <v>27</v>
      </c>
      <c r="C42" s="16">
        <f>C39*$D$12</f>
        <v>2784.0412022009241</v>
      </c>
      <c r="D42" s="16">
        <f>D39*$D$12</f>
        <v>2817.893609018588</v>
      </c>
      <c r="E42" s="16">
        <f>E39*$D$12</f>
        <v>2841.3278427963587</v>
      </c>
      <c r="F42" s="16">
        <f>F39*$D$12</f>
        <v>2875.1802496140226</v>
      </c>
      <c r="G42" s="16">
        <f>G39*$D$12</f>
        <v>2898.6056093091343</v>
      </c>
    </row>
    <row r="43" spans="1:12" x14ac:dyDescent="0.25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5">
      <c r="A44" s="2"/>
      <c r="B44" s="2" t="s">
        <v>16</v>
      </c>
      <c r="C44" s="16">
        <f>C43*$D$11</f>
        <v>1414.991164059378</v>
      </c>
      <c r="D44" s="16">
        <f>D43*$D$11</f>
        <v>1431.1164815083714</v>
      </c>
      <c r="E44" s="16">
        <f>E43*$D$11</f>
        <v>1442.2773043406644</v>
      </c>
      <c r="F44" s="16">
        <f>F43*$D$11</f>
        <v>1458.3981847483296</v>
      </c>
      <c r="G44" s="16">
        <f>G43*$D$11</f>
        <v>1469.5634446219519</v>
      </c>
    </row>
    <row r="45" spans="1:12" x14ac:dyDescent="0.25">
      <c r="A45" s="2"/>
      <c r="B45" s="2" t="s">
        <v>22</v>
      </c>
      <c r="C45" s="16">
        <f>C43-C44</f>
        <v>24312.120909747493</v>
      </c>
      <c r="D45" s="16">
        <f>D43-D44</f>
        <v>24589.183182280198</v>
      </c>
      <c r="E45" s="16">
        <f>E43-E44</f>
        <v>24780.946410944143</v>
      </c>
      <c r="F45" s="16">
        <f>F43-F44</f>
        <v>25057.932447039482</v>
      </c>
      <c r="G45" s="16">
        <f>G43-G44</f>
        <v>25249.771912140812</v>
      </c>
    </row>
    <row r="46" spans="1:12" x14ac:dyDescent="0.25">
      <c r="A46" s="2"/>
      <c r="B46" s="2" t="s">
        <v>27</v>
      </c>
      <c r="C46" s="16">
        <f>C43*$D$12</f>
        <v>2829.982328118756</v>
      </c>
      <c r="D46" s="16">
        <f>D43*$D$12</f>
        <v>2862.2329630167428</v>
      </c>
      <c r="E46" s="16">
        <f>E43*$D$12</f>
        <v>2884.5546086813288</v>
      </c>
      <c r="F46" s="16">
        <f>F43*$D$12</f>
        <v>2916.7963694966593</v>
      </c>
      <c r="G46" s="16">
        <f>G43*$D$12</f>
        <v>2939.1268892439039</v>
      </c>
    </row>
    <row r="47" spans="1:12" x14ac:dyDescent="0.25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5">
      <c r="A48" s="2"/>
      <c r="B48" s="2" t="s">
        <v>16</v>
      </c>
      <c r="C48" s="16">
        <f>C47*$D$11</f>
        <v>1438.4595288689297</v>
      </c>
      <c r="D48" s="16">
        <f>D47*$D$11</f>
        <v>1453.7259802291605</v>
      </c>
      <c r="E48" s="16">
        <f>E47*$D$11</f>
        <v>1464.3005589758934</v>
      </c>
      <c r="F48" s="16">
        <f>F47*$D$11</f>
        <v>1479.5667542976087</v>
      </c>
      <c r="G48" s="16">
        <f>G47*$D$11</f>
        <v>1490.1368960030127</v>
      </c>
    </row>
    <row r="49" spans="1:7" x14ac:dyDescent="0.25">
      <c r="A49" s="2"/>
      <c r="B49" s="2" t="s">
        <v>22</v>
      </c>
      <c r="C49" s="16">
        <f>C47-C48</f>
        <v>24715.350086929793</v>
      </c>
      <c r="D49" s="16">
        <f>D47-D48</f>
        <v>24977.655478482851</v>
      </c>
      <c r="E49" s="16">
        <f>E47-E48</f>
        <v>25159.345967858531</v>
      </c>
      <c r="F49" s="16">
        <f>F47-F48</f>
        <v>25421.646960204369</v>
      </c>
      <c r="G49" s="16">
        <f>G47-G48</f>
        <v>25603.261213142672</v>
      </c>
    </row>
    <row r="50" spans="1:7" x14ac:dyDescent="0.25">
      <c r="A50" s="2"/>
      <c r="B50" s="2" t="s">
        <v>27</v>
      </c>
      <c r="C50" s="16">
        <f>C47*$D$12</f>
        <v>2876.9190577378595</v>
      </c>
      <c r="D50" s="16">
        <f>D47*$D$12</f>
        <v>2907.4519604583211</v>
      </c>
      <c r="E50" s="16">
        <f>E47*$D$12</f>
        <v>2928.6011179517868</v>
      </c>
      <c r="F50" s="16">
        <f>F47*$D$12</f>
        <v>2959.1335085952173</v>
      </c>
      <c r="G50" s="16">
        <f>G47*$D$12</f>
        <v>2980.2737920060254</v>
      </c>
    </row>
    <row r="51" spans="1:7" x14ac:dyDescent="0.25">
      <c r="A51" s="2" t="s">
        <v>28</v>
      </c>
      <c r="B51" s="2"/>
      <c r="C51" s="11"/>
      <c r="D51" s="16"/>
      <c r="E51" s="16"/>
      <c r="F51" s="16"/>
      <c r="G51" s="16"/>
    </row>
    <row r="52" spans="1:7" x14ac:dyDescent="0.25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5">
      <c r="A53" s="2"/>
      <c r="B53" s="2" t="s">
        <v>16</v>
      </c>
      <c r="C53" s="16">
        <f>C52*$D$11</f>
        <v>1462.4597414546301</v>
      </c>
      <c r="D53" s="16">
        <f>D52*$D$11</f>
        <v>1476.8229988659457</v>
      </c>
      <c r="E53" s="16">
        <f>E52*$D$11</f>
        <v>1486.763080702668</v>
      </c>
      <c r="F53" s="16">
        <f>F52*$D$11</f>
        <v>1501.1263381139834</v>
      </c>
      <c r="G53" s="16">
        <f>G52*$D$11</f>
        <v>1511.0664199507053</v>
      </c>
    </row>
    <row r="54" spans="1:7" x14ac:dyDescent="0.25">
      <c r="A54" s="2"/>
      <c r="B54" s="2" t="s">
        <v>22</v>
      </c>
      <c r="C54" s="16">
        <f>C52-C53</f>
        <v>25127.717375902281</v>
      </c>
      <c r="D54" s="16">
        <f>D52-D53</f>
        <v>25374.504253242161</v>
      </c>
      <c r="E54" s="16">
        <f>E52-E53</f>
        <v>25545.292932073113</v>
      </c>
      <c r="F54" s="16">
        <f>F52-F53</f>
        <v>25792.079809412986</v>
      </c>
      <c r="G54" s="16">
        <f>G52-G53</f>
        <v>25962.868488243937</v>
      </c>
    </row>
    <row r="55" spans="1:7" x14ac:dyDescent="0.25">
      <c r="A55" s="2"/>
      <c r="B55" s="2" t="s">
        <v>27</v>
      </c>
      <c r="C55" s="16">
        <f>C52*$D$12</f>
        <v>2924.9194829092603</v>
      </c>
      <c r="D55" s="16">
        <f>D52*$D$12</f>
        <v>2953.6459977318914</v>
      </c>
      <c r="E55" s="16">
        <f>E52*$D$12</f>
        <v>2973.5261614053361</v>
      </c>
      <c r="F55" s="16">
        <f>F52*$D$12</f>
        <v>3002.2526762279667</v>
      </c>
      <c r="G55" s="16">
        <f>G52*$D$12</f>
        <v>3022.1328399014105</v>
      </c>
    </row>
    <row r="56" spans="1:7" x14ac:dyDescent="0.25">
      <c r="A56" s="2"/>
      <c r="B56" s="1"/>
      <c r="C56" s="2"/>
      <c r="D56" s="2"/>
      <c r="E56" s="2"/>
      <c r="F56" s="2"/>
      <c r="G56" s="2"/>
    </row>
    <row r="57" spans="1:7" x14ac:dyDescent="0.25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5">
      <c r="A59" s="2"/>
      <c r="B59" s="2" t="s">
        <v>16</v>
      </c>
      <c r="C59" s="16">
        <f>C58*$D$11</f>
        <v>1676.2729982645533</v>
      </c>
      <c r="D59" s="16">
        <f>D58*$D$11</f>
        <v>1681.184248385309</v>
      </c>
      <c r="E59" s="16">
        <f>E58*$D$11</f>
        <v>1684.5820880742428</v>
      </c>
      <c r="F59" s="16">
        <f>F58*$D$11</f>
        <v>1689.493717533717</v>
      </c>
      <c r="G59" s="16">
        <f>G58*$D$11</f>
        <v>1692.8969282328644</v>
      </c>
    </row>
    <row r="60" spans="1:7" x14ac:dyDescent="0.25">
      <c r="A60" s="2"/>
      <c r="B60" s="2" t="s">
        <v>22</v>
      </c>
      <c r="C60" s="16">
        <f>C58-C59</f>
        <v>28801.41787927278</v>
      </c>
      <c r="D60" s="16">
        <f>D58-D59</f>
        <v>28885.802085893036</v>
      </c>
      <c r="E60" s="16">
        <f>E58-E59</f>
        <v>28944.183149639262</v>
      </c>
      <c r="F60" s="16">
        <f>F58-F59</f>
        <v>29028.573873988407</v>
      </c>
      <c r="G60" s="16">
        <f>G58-G59</f>
        <v>29087.047221455578</v>
      </c>
    </row>
    <row r="61" spans="1:7" x14ac:dyDescent="0.25">
      <c r="A61" s="2"/>
      <c r="B61" s="2" t="s">
        <v>27</v>
      </c>
      <c r="C61" s="16">
        <f>C58*$D$12</f>
        <v>3352.5459965291066</v>
      </c>
      <c r="D61" s="16">
        <f>D58*$D$12</f>
        <v>3362.3684967706181</v>
      </c>
      <c r="E61" s="16">
        <f>E58*$D$12</f>
        <v>3369.1641761484857</v>
      </c>
      <c r="F61" s="16">
        <f>F58*$D$12</f>
        <v>3378.987435067434</v>
      </c>
      <c r="G61" s="16">
        <f>G58*$D$12</f>
        <v>3385.7938564657288</v>
      </c>
    </row>
    <row r="62" spans="1:7" x14ac:dyDescent="0.25">
      <c r="A62" s="2" t="s">
        <v>28</v>
      </c>
      <c r="E62" s="10"/>
    </row>
    <row r="69" spans="1:4" x14ac:dyDescent="0.25">
      <c r="A69" s="31" t="s">
        <v>86</v>
      </c>
      <c r="B69" s="31"/>
      <c r="C69" s="31"/>
      <c r="D69" s="32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2.44140625" style="14" customWidth="1"/>
    <col min="4" max="4" width="12" style="14" bestFit="1" customWidth="1"/>
    <col min="5" max="5" width="11" style="14" bestFit="1" customWidth="1"/>
    <col min="6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8" thickBot="1" x14ac:dyDescent="0.3">
      <c r="A4" s="25" t="s">
        <v>77</v>
      </c>
      <c r="F4" s="2"/>
    </row>
    <row r="5" spans="1:15" ht="13.8" thickBot="1" x14ac:dyDescent="0.3">
      <c r="A5" s="14" t="s">
        <v>78</v>
      </c>
      <c r="D5" s="26"/>
    </row>
    <row r="6" spans="1:15" ht="13.8" thickBot="1" x14ac:dyDescent="0.3">
      <c r="A6" s="14" t="s">
        <v>79</v>
      </c>
      <c r="D6" s="27">
        <f>+D5*(100%+D7)</f>
        <v>0</v>
      </c>
    </row>
    <row r="7" spans="1:15" x14ac:dyDescent="0.25">
      <c r="A7" s="14" t="s">
        <v>80</v>
      </c>
      <c r="D7" s="22">
        <f>+C15/'Løntabel oktober 2019'!C15-1</f>
        <v>6.7407196430266936E-3</v>
      </c>
    </row>
    <row r="8" spans="1:15" x14ac:dyDescent="0.25">
      <c r="F8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D14" s="19"/>
      <c r="E14" s="19"/>
      <c r="F14" s="19"/>
      <c r="G14" s="19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1405.4414035329471</v>
      </c>
      <c r="D16" s="16">
        <f t="shared" ref="D16:G16" si="0">D15*$D$9</f>
        <v>1428.4572224732156</v>
      </c>
      <c r="E16" s="16">
        <f t="shared" si="0"/>
        <v>1444.3922403028764</v>
      </c>
      <c r="F16" s="16">
        <f t="shared" si="0"/>
        <v>1467.4087162357405</v>
      </c>
      <c r="G16" s="16">
        <f t="shared" si="0"/>
        <v>1483.3444039630538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24148.038660702456</v>
      </c>
      <c r="D17" s="16">
        <f>D15-D16</f>
        <v>24543.492277039797</v>
      </c>
      <c r="E17" s="16">
        <f>E15-E16</f>
        <v>24817.284856113056</v>
      </c>
      <c r="F17" s="16">
        <f>F15-F16</f>
        <v>25212.749760777722</v>
      </c>
      <c r="G17" s="16">
        <f>G15-G16</f>
        <v>25486.553849910651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2810.8828070658942</v>
      </c>
      <c r="D18" s="16">
        <f>D15*$D$10</f>
        <v>2856.9144449464311</v>
      </c>
      <c r="E18" s="16">
        <f>E15*$D$10</f>
        <v>2888.7844806057528</v>
      </c>
      <c r="F18" s="16">
        <f>F15*$D$10</f>
        <v>2934.817432471481</v>
      </c>
      <c r="G18" s="16">
        <f>G15*$D$10</f>
        <v>2966.6888079261075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1516.9021229068744</v>
      </c>
      <c r="D22" s="16">
        <f t="shared" ref="D22:G22" si="1">D21*$D$9</f>
        <v>1539.7762231450438</v>
      </c>
      <c r="E22" s="16">
        <f t="shared" si="1"/>
        <v>1555.6150687883687</v>
      </c>
      <c r="F22" s="16">
        <f t="shared" si="1"/>
        <v>1578.4891690265381</v>
      </c>
      <c r="G22" s="16">
        <f t="shared" si="1"/>
        <v>1594.3218749366529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26063.136475399933</v>
      </c>
      <c r="D23" s="16">
        <f>D21-D22</f>
        <v>26456.155106764843</v>
      </c>
      <c r="E23" s="16">
        <f>E21-E22</f>
        <v>26728.295272818337</v>
      </c>
      <c r="F23" s="16">
        <f>F21-F22</f>
        <v>27121.313904183244</v>
      </c>
      <c r="G23" s="16">
        <f>G21-G22</f>
        <v>27393.348578457037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3033.8042458137488</v>
      </c>
      <c r="D24" s="16">
        <f>D21*$D$10</f>
        <v>3079.5524462900876</v>
      </c>
      <c r="E24" s="16">
        <f>E21*$D$10</f>
        <v>3111.2301375767374</v>
      </c>
      <c r="F24" s="16">
        <f>F21*$D$10</f>
        <v>3156.9783380530762</v>
      </c>
      <c r="G24" s="16">
        <f>G21*$D$10</f>
        <v>3188.6437498733058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1541.3508754307027</v>
      </c>
      <c r="D27" s="16">
        <f t="shared" ref="D27:G27" si="2">D26*$D$9</f>
        <v>1563.5089898612478</v>
      </c>
      <c r="E27" s="16">
        <f t="shared" si="2"/>
        <v>1578.8474847372972</v>
      </c>
      <c r="F27" s="16">
        <f t="shared" si="2"/>
        <v>1601.0171898970166</v>
      </c>
      <c r="G27" s="16">
        <f t="shared" si="2"/>
        <v>1616.3550694800767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26483.210496036616</v>
      </c>
      <c r="D28" s="16">
        <f>D26-D27</f>
        <v>26863.927189434165</v>
      </c>
      <c r="E28" s="16">
        <f>E26-E27</f>
        <v>27127.470419577199</v>
      </c>
      <c r="F28" s="16">
        <f>F26-F27</f>
        <v>27508.38626277601</v>
      </c>
      <c r="G28" s="16">
        <f>G26-G27</f>
        <v>27771.918921066772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3082.7017508614053</v>
      </c>
      <c r="D29" s="16">
        <f>D26*$D$10</f>
        <v>3127.0179797224955</v>
      </c>
      <c r="E29" s="16">
        <f>E26*$D$10</f>
        <v>3157.6949694745945</v>
      </c>
      <c r="F29" s="16">
        <f>F26*$D$10</f>
        <v>3202.0343797940332</v>
      </c>
      <c r="G29" s="16">
        <f>G26*$D$10</f>
        <v>3232.7101389601535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1566.3619576555593</v>
      </c>
      <c r="D32" s="16">
        <f t="shared" ref="D32:G32" si="3">D31*$D$9</f>
        <v>1587.7640582170975</v>
      </c>
      <c r="E32" s="16">
        <f t="shared" si="3"/>
        <v>1602.5732618413224</v>
      </c>
      <c r="F32" s="16">
        <f t="shared" si="3"/>
        <v>1623.9707309649609</v>
      </c>
      <c r="G32" s="16">
        <f t="shared" si="3"/>
        <v>1638.7804680624304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26912.946363354611</v>
      </c>
      <c r="D33" s="16">
        <f>D31-D32</f>
        <v>27280.673363911948</v>
      </c>
      <c r="E33" s="16">
        <f>E31-E32</f>
        <v>27535.122408000901</v>
      </c>
      <c r="F33" s="16">
        <f>F31-F32</f>
        <v>27902.76983203433</v>
      </c>
      <c r="G33" s="16">
        <f>G31-G32</f>
        <v>28157.228042163573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3132.7239153111186</v>
      </c>
      <c r="D34" s="16">
        <f>D31*$D$10</f>
        <v>3175.528116434195</v>
      </c>
      <c r="E34" s="16">
        <f>E31*$D$10</f>
        <v>3205.1465236826448</v>
      </c>
      <c r="F34" s="16">
        <f>F31*$D$10</f>
        <v>3247.9414619299218</v>
      </c>
      <c r="G34" s="16">
        <f>G31*$D$10</f>
        <v>3277.5609361248607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1618.0943533085162</v>
      </c>
      <c r="D37" s="16">
        <f t="shared" ref="D37:G37" si="4">D36*$D$9</f>
        <v>1637.7971981029971</v>
      </c>
      <c r="E37" s="16">
        <f t="shared" si="4"/>
        <v>1651.4364372119883</v>
      </c>
      <c r="F37" s="16">
        <f t="shared" si="4"/>
        <v>1671.1392820064691</v>
      </c>
      <c r="G37" s="16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27801.802979573597</v>
      </c>
      <c r="D38" s="16">
        <f>D36-D37</f>
        <v>28140.333676496946</v>
      </c>
      <c r="E38" s="16">
        <f>E36-E37</f>
        <v>28374.680603005982</v>
      </c>
      <c r="F38" s="16">
        <f>F36-F37</f>
        <v>28713.211299929331</v>
      </c>
      <c r="G38" s="16">
        <f>G36-G37</f>
        <v>28947.469483874123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3236.1887066170325</v>
      </c>
      <c r="D39" s="16">
        <f>D36*$D$10</f>
        <v>3275.5943962059941</v>
      </c>
      <c r="E39" s="16">
        <f>E36*$D$10</f>
        <v>3302.8728744239766</v>
      </c>
      <c r="F39" s="16">
        <f>F36*$D$10</f>
        <v>3342.2785640129382</v>
      </c>
      <c r="G39" s="16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6">
        <f>C40*$D$9</f>
        <v>1644.8330983117344</v>
      </c>
      <c r="D41" s="16">
        <f t="shared" ref="D41:G41" si="5">D40*$D$9</f>
        <v>1663.603676644349</v>
      </c>
      <c r="E41" s="16">
        <f t="shared" si="5"/>
        <v>1676.595365018401</v>
      </c>
      <c r="F41" s="16">
        <f t="shared" si="5"/>
        <v>1695.3607784398698</v>
      </c>
      <c r="G41" s="16">
        <f t="shared" si="5"/>
        <v>1708.3576317250686</v>
      </c>
    </row>
    <row r="42" spans="1:15" x14ac:dyDescent="0.25">
      <c r="A42" s="2"/>
      <c r="B42" s="2" t="s">
        <v>22</v>
      </c>
      <c r="C42" s="16">
        <f>C40-C41</f>
        <v>28261.223234628891</v>
      </c>
      <c r="D42" s="16">
        <f>D40-D41</f>
        <v>28583.735898707448</v>
      </c>
      <c r="E42" s="16">
        <f>E40-E41</f>
        <v>28806.956726225253</v>
      </c>
      <c r="F42" s="16">
        <f>F40-F41</f>
        <v>29129.380647739581</v>
      </c>
      <c r="G42" s="16">
        <f>G40-G41</f>
        <v>29352.690217821633</v>
      </c>
    </row>
    <row r="43" spans="1:15" x14ac:dyDescent="0.25">
      <c r="A43" s="2"/>
      <c r="B43" s="2" t="s">
        <v>27</v>
      </c>
      <c r="C43" s="16">
        <f>C40*$D$10</f>
        <v>3289.6661966234687</v>
      </c>
      <c r="D43" s="16">
        <f>D40*$D$10</f>
        <v>3327.207353288698</v>
      </c>
      <c r="E43" s="16">
        <f>E40*$D$10</f>
        <v>3353.1907300368021</v>
      </c>
      <c r="F43" s="16">
        <f>F40*$D$10</f>
        <v>3390.7215568797396</v>
      </c>
      <c r="G43" s="16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6">
        <f>C44*$D$9</f>
        <v>1672.1513065510123</v>
      </c>
      <c r="D45" s="16">
        <f t="shared" ref="D45:G45" si="6">D44*$D$9</f>
        <v>1689.9221270030557</v>
      </c>
      <c r="E45" s="16">
        <f t="shared" si="6"/>
        <v>1702.2314014919332</v>
      </c>
      <c r="F45" s="16">
        <f t="shared" si="6"/>
        <v>1720.0019239038893</v>
      </c>
      <c r="G45" s="16">
        <f t="shared" si="6"/>
        <v>1732.3060334816207</v>
      </c>
    </row>
    <row r="46" spans="1:15" x14ac:dyDescent="0.25">
      <c r="A46" s="2"/>
      <c r="B46" s="2" t="s">
        <v>22</v>
      </c>
      <c r="C46" s="16">
        <f>C44-C45</f>
        <v>28730.599721649214</v>
      </c>
      <c r="D46" s="16">
        <f>D44-D45</f>
        <v>29035.93472759796</v>
      </c>
      <c r="E46" s="16">
        <f>E44-E45</f>
        <v>29247.430443815945</v>
      </c>
      <c r="F46" s="16">
        <f>F44-F45</f>
        <v>29552.760328894099</v>
      </c>
      <c r="G46" s="16">
        <f>G44-G45</f>
        <v>29764.167302547845</v>
      </c>
      <c r="O46" s="2"/>
    </row>
    <row r="47" spans="1:15" x14ac:dyDescent="0.25">
      <c r="A47" s="2"/>
      <c r="B47" s="2" t="s">
        <v>27</v>
      </c>
      <c r="C47" s="16">
        <f>C44*$D$10</f>
        <v>3344.3026131020247</v>
      </c>
      <c r="D47" s="16">
        <f>D44*$D$10</f>
        <v>3379.8442540061114</v>
      </c>
      <c r="E47" s="16">
        <f>E44*$D$10</f>
        <v>3404.4628029838664</v>
      </c>
      <c r="F47" s="16">
        <f>F44*$D$10</f>
        <v>3440.0038478077786</v>
      </c>
      <c r="G47" s="16">
        <f>G44*$D$10</f>
        <v>3464.6120669632414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  <c r="O49" s="17"/>
    </row>
    <row r="50" spans="1:15" x14ac:dyDescent="0.25">
      <c r="A50" s="2"/>
      <c r="B50" s="2" t="s">
        <v>16</v>
      </c>
      <c r="C50" s="16">
        <f>C49*$D$9</f>
        <v>1700.0886089802063</v>
      </c>
      <c r="D50" s="16">
        <f t="shared" ref="D50:G50" si="7">D49*$D$9</f>
        <v>1716.8080719739371</v>
      </c>
      <c r="E50" s="16">
        <f t="shared" si="7"/>
        <v>1728.378764168926</v>
      </c>
      <c r="F50" s="16">
        <f t="shared" si="7"/>
        <v>1745.0982271626565</v>
      </c>
      <c r="G50" s="16">
        <f t="shared" si="7"/>
        <v>1756.6689193576451</v>
      </c>
      <c r="O50" s="17"/>
    </row>
    <row r="51" spans="1:15" x14ac:dyDescent="0.25">
      <c r="A51" s="2"/>
      <c r="B51" s="2" t="s">
        <v>22</v>
      </c>
      <c r="C51" s="16">
        <f>C49-C50</f>
        <v>29210.613372478088</v>
      </c>
      <c r="D51" s="16">
        <f>D49-D50</f>
        <v>29497.88414573401</v>
      </c>
      <c r="E51" s="16">
        <f>E49-E50</f>
        <v>29696.68967526609</v>
      </c>
      <c r="F51" s="16">
        <f>F49-F50</f>
        <v>29983.960448522008</v>
      </c>
      <c r="G51" s="16">
        <f>G49-G50</f>
        <v>30182.765978054085</v>
      </c>
      <c r="O51" s="13"/>
    </row>
    <row r="52" spans="1:15" x14ac:dyDescent="0.25">
      <c r="A52" s="2"/>
      <c r="B52" s="2" t="s">
        <v>27</v>
      </c>
      <c r="C52" s="16">
        <f>C49*$D$10</f>
        <v>3400.1772179604127</v>
      </c>
      <c r="D52" s="16">
        <f>D49*$D$10</f>
        <v>3433.6161439478742</v>
      </c>
      <c r="E52" s="16">
        <f>E49*$D$10</f>
        <v>3456.7575283378519</v>
      </c>
      <c r="F52" s="16">
        <f>F49*$D$10</f>
        <v>3490.196454325313</v>
      </c>
      <c r="G52" s="16">
        <f>G49*$D$10</f>
        <v>3513.3378387152902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  <c r="O55" s="17"/>
    </row>
    <row r="56" spans="1:15" x14ac:dyDescent="0.25">
      <c r="A56" s="2"/>
      <c r="B56" s="2" t="s">
        <v>16</v>
      </c>
      <c r="C56" s="16">
        <f>C55*$D$9</f>
        <v>1948.9766385149419</v>
      </c>
      <c r="D56" s="16">
        <f t="shared" ref="D56:G56" si="8">D55*$D$9</f>
        <v>1954.6935495397513</v>
      </c>
      <c r="E56" s="16">
        <f t="shared" si="8"/>
        <v>1958.6487842968058</v>
      </c>
      <c r="F56" s="16">
        <f t="shared" si="8"/>
        <v>1964.3661368885582</v>
      </c>
      <c r="G56" s="16">
        <f t="shared" si="8"/>
        <v>1968.327623737596</v>
      </c>
      <c r="O56" s="17"/>
    </row>
    <row r="57" spans="1:15" x14ac:dyDescent="0.25">
      <c r="A57" s="2"/>
      <c r="B57" s="2" t="s">
        <v>22</v>
      </c>
      <c r="C57" s="16">
        <f>C55-C56</f>
        <v>33486.962243574912</v>
      </c>
      <c r="D57" s="16">
        <f>D55-D56</f>
        <v>33585.189169364821</v>
      </c>
      <c r="E57" s="16">
        <f>E55-E56</f>
        <v>33653.147293826936</v>
      </c>
      <c r="F57" s="16">
        <f>F55-F56</f>
        <v>33751.381806539772</v>
      </c>
      <c r="G57" s="16">
        <f>G55-G56</f>
        <v>33819.447353309602</v>
      </c>
    </row>
    <row r="58" spans="1:15" x14ac:dyDescent="0.25">
      <c r="A58" s="2"/>
      <c r="B58" s="2" t="s">
        <v>27</v>
      </c>
      <c r="C58" s="16">
        <f>C55*$D$10</f>
        <v>3897.9532770298838</v>
      </c>
      <c r="D58" s="16">
        <f>D55*$D$10</f>
        <v>3909.3870990795026</v>
      </c>
      <c r="E58" s="16">
        <f>E55*$D$10</f>
        <v>3917.2975685936117</v>
      </c>
      <c r="F58" s="16">
        <f>F55*$D$10</f>
        <v>3928.7322737771165</v>
      </c>
      <c r="G58" s="16">
        <f>G55*$D$10</f>
        <v>3936.655247475192</v>
      </c>
    </row>
    <row r="59" spans="1:15" x14ac:dyDescent="0.25">
      <c r="A59" s="2" t="s">
        <v>28</v>
      </c>
      <c r="E59" s="10"/>
      <c r="O59" s="2"/>
    </row>
    <row r="60" spans="1:15" x14ac:dyDescent="0.25">
      <c r="C60" s="21"/>
      <c r="D60" s="21"/>
      <c r="E60" s="21"/>
      <c r="F60" s="21"/>
      <c r="G60" s="21"/>
    </row>
    <row r="61" spans="1:15" x14ac:dyDescent="0.25">
      <c r="A61" s="25" t="s">
        <v>75</v>
      </c>
      <c r="D61" s="16">
        <v>0.98</v>
      </c>
      <c r="F61" s="2"/>
      <c r="G61" s="21"/>
    </row>
    <row r="62" spans="1:15" x14ac:dyDescent="0.25">
      <c r="A62" s="14" t="s">
        <v>76</v>
      </c>
      <c r="D62" s="16">
        <v>-0.27</v>
      </c>
      <c r="F62" s="2"/>
      <c r="G62" s="21"/>
    </row>
    <row r="63" spans="1:15" x14ac:dyDescent="0.25">
      <c r="A63" s="14" t="s">
        <v>69</v>
      </c>
      <c r="D63" s="18">
        <f>+D61+D62</f>
        <v>0.71</v>
      </c>
      <c r="E63" s="24">
        <f>+D63/100</f>
        <v>7.0999999999999995E-3</v>
      </c>
      <c r="F63" s="2"/>
      <c r="G63" s="21"/>
    </row>
    <row r="64" spans="1:15" x14ac:dyDescent="0.25">
      <c r="C64" s="21"/>
      <c r="D64" s="21"/>
      <c r="E64" s="21"/>
      <c r="F64" s="21"/>
      <c r="G64" s="21"/>
    </row>
    <row r="65" spans="3:7" x14ac:dyDescent="0.25">
      <c r="C65" s="21"/>
      <c r="D65" s="21"/>
      <c r="E65" s="21"/>
      <c r="F65" s="21"/>
      <c r="G65" s="21"/>
    </row>
    <row r="66" spans="3:7" x14ac:dyDescent="0.25">
      <c r="C66" s="21"/>
      <c r="D66" s="21"/>
      <c r="E66" s="21"/>
      <c r="F66" s="21"/>
      <c r="G66" s="21"/>
    </row>
    <row r="67" spans="3:7" x14ac:dyDescent="0.25">
      <c r="C67" s="21"/>
      <c r="D67" s="21"/>
      <c r="E67" s="21"/>
      <c r="F67" s="21"/>
      <c r="G67" s="21"/>
    </row>
    <row r="68" spans="3:7" x14ac:dyDescent="0.25">
      <c r="C68" s="21"/>
      <c r="D68" s="21"/>
      <c r="E68" s="21"/>
      <c r="F68" s="21"/>
      <c r="G68" s="21"/>
    </row>
    <row r="69" spans="3:7" x14ac:dyDescent="0.25">
      <c r="C69" s="21"/>
      <c r="D69" s="21"/>
      <c r="E69" s="21"/>
      <c r="F69" s="21"/>
      <c r="G69" s="21"/>
    </row>
    <row r="70" spans="3:7" x14ac:dyDescent="0.25">
      <c r="C70" s="21"/>
      <c r="D70" s="21"/>
      <c r="E70" s="21"/>
      <c r="F70" s="21"/>
      <c r="G70" s="21"/>
    </row>
    <row r="71" spans="3:7" x14ac:dyDescent="0.25">
      <c r="C71" s="21"/>
      <c r="D71" s="21"/>
      <c r="E71" s="21"/>
      <c r="F71" s="21"/>
      <c r="G71" s="21"/>
    </row>
    <row r="72" spans="3:7" x14ac:dyDescent="0.25">
      <c r="C72" s="21"/>
      <c r="D72" s="21"/>
      <c r="E72" s="21"/>
      <c r="F72" s="21"/>
      <c r="G72" s="21"/>
    </row>
    <row r="73" spans="3:7" x14ac:dyDescent="0.25">
      <c r="C73" s="21"/>
      <c r="D73" s="21"/>
      <c r="E73" s="21"/>
      <c r="F73" s="21"/>
      <c r="G73" s="21"/>
    </row>
    <row r="74" spans="3:7" x14ac:dyDescent="0.25">
      <c r="C74" s="21"/>
      <c r="D74" s="21"/>
      <c r="E74" s="21"/>
      <c r="F74" s="21"/>
      <c r="G74" s="21"/>
    </row>
    <row r="75" spans="3:7" x14ac:dyDescent="0.25">
      <c r="C75" s="21"/>
      <c r="D75" s="21"/>
      <c r="E75" s="21"/>
      <c r="F75" s="21"/>
      <c r="G75" s="21"/>
    </row>
    <row r="76" spans="3:7" x14ac:dyDescent="0.25">
      <c r="C76" s="21"/>
      <c r="D76" s="21"/>
      <c r="E76" s="21"/>
      <c r="F76" s="21"/>
      <c r="G76" s="21"/>
    </row>
    <row r="77" spans="3:7" x14ac:dyDescent="0.25">
      <c r="C77" s="21"/>
      <c r="D77" s="21"/>
      <c r="E77" s="21"/>
      <c r="F77" s="21"/>
      <c r="G77" s="21"/>
    </row>
    <row r="78" spans="3:7" x14ac:dyDescent="0.25">
      <c r="C78" s="21"/>
      <c r="D78" s="21"/>
      <c r="E78" s="21"/>
      <c r="F78" s="21"/>
      <c r="G78" s="21"/>
    </row>
    <row r="79" spans="3:7" x14ac:dyDescent="0.25">
      <c r="C79" s="21"/>
      <c r="D79" s="21"/>
      <c r="E79" s="21"/>
      <c r="F79" s="21"/>
      <c r="G79" s="21"/>
    </row>
    <row r="80" spans="3:7" x14ac:dyDescent="0.25">
      <c r="C80" s="21"/>
      <c r="D80" s="21"/>
      <c r="E80" s="21"/>
      <c r="F80" s="21"/>
      <c r="G80" s="21"/>
    </row>
    <row r="81" spans="3:7" x14ac:dyDescent="0.25">
      <c r="C81" s="21"/>
      <c r="D81" s="21"/>
      <c r="E81" s="21"/>
      <c r="F81" s="21"/>
      <c r="G81" s="21"/>
    </row>
    <row r="82" spans="3:7" x14ac:dyDescent="0.25">
      <c r="C82" s="21"/>
      <c r="D82" s="21"/>
      <c r="E82" s="21"/>
      <c r="F82" s="21"/>
      <c r="G82" s="21"/>
    </row>
    <row r="83" spans="3:7" x14ac:dyDescent="0.25">
      <c r="C83" s="21"/>
      <c r="D83" s="21"/>
      <c r="E83" s="21"/>
      <c r="F83" s="21"/>
      <c r="G83" s="21"/>
    </row>
    <row r="84" spans="3:7" x14ac:dyDescent="0.25">
      <c r="C84" s="21"/>
      <c r="D84" s="21"/>
      <c r="E84" s="21"/>
      <c r="F84" s="21"/>
      <c r="G84" s="21"/>
    </row>
    <row r="85" spans="3:7" x14ac:dyDescent="0.25">
      <c r="C85" s="21"/>
      <c r="D85" s="21"/>
      <c r="E85" s="21"/>
      <c r="F85" s="21"/>
      <c r="G85" s="21"/>
    </row>
    <row r="86" spans="3:7" x14ac:dyDescent="0.25">
      <c r="C86" s="21"/>
      <c r="D86" s="21"/>
      <c r="E86" s="21"/>
      <c r="F86" s="21"/>
      <c r="G86" s="21"/>
    </row>
    <row r="87" spans="3:7" x14ac:dyDescent="0.25">
      <c r="C87" s="21"/>
      <c r="D87" s="21"/>
      <c r="E87" s="21"/>
      <c r="F87" s="21"/>
      <c r="G87" s="21"/>
    </row>
    <row r="88" spans="3:7" x14ac:dyDescent="0.25">
      <c r="C88" s="21"/>
      <c r="D88" s="21"/>
      <c r="E88" s="21"/>
      <c r="F88" s="21"/>
      <c r="G88" s="21"/>
    </row>
    <row r="89" spans="3:7" x14ac:dyDescent="0.25">
      <c r="C89" s="21"/>
      <c r="D89" s="21"/>
      <c r="E89" s="21"/>
      <c r="F89" s="21"/>
      <c r="G89" s="21"/>
    </row>
    <row r="90" spans="3:7" x14ac:dyDescent="0.25">
      <c r="C90" s="21"/>
      <c r="D90" s="21"/>
      <c r="E90" s="21"/>
      <c r="F90" s="21"/>
      <c r="G90" s="21"/>
    </row>
    <row r="91" spans="3:7" x14ac:dyDescent="0.25">
      <c r="C91" s="21"/>
      <c r="D91" s="21"/>
      <c r="E91" s="21"/>
      <c r="F91" s="21"/>
      <c r="G91" s="21"/>
    </row>
    <row r="92" spans="3:7" x14ac:dyDescent="0.25">
      <c r="C92" s="21"/>
      <c r="D92" s="21"/>
      <c r="E92" s="21"/>
      <c r="F92" s="21"/>
      <c r="G92" s="21"/>
    </row>
    <row r="93" spans="3:7" x14ac:dyDescent="0.25">
      <c r="C93" s="21"/>
      <c r="D93" s="21"/>
      <c r="E93" s="21"/>
      <c r="F93" s="21"/>
      <c r="G93" s="21"/>
    </row>
    <row r="94" spans="3:7" x14ac:dyDescent="0.25">
      <c r="C94" s="21"/>
      <c r="D94" s="21"/>
      <c r="E94" s="21"/>
      <c r="F94" s="21"/>
      <c r="G94" s="21"/>
    </row>
    <row r="95" spans="3:7" x14ac:dyDescent="0.25">
      <c r="C95" s="21"/>
      <c r="D95" s="21"/>
      <c r="E95" s="21"/>
      <c r="F95" s="21"/>
      <c r="G95" s="21"/>
    </row>
    <row r="96" spans="3:7" x14ac:dyDescent="0.25">
      <c r="C96" s="21"/>
      <c r="D96" s="21"/>
      <c r="E96" s="21"/>
      <c r="F96" s="21"/>
      <c r="G96" s="21"/>
    </row>
    <row r="97" spans="3:7" x14ac:dyDescent="0.25">
      <c r="C97" s="21"/>
      <c r="D97" s="21"/>
      <c r="E97" s="21"/>
      <c r="F97" s="21"/>
      <c r="G97" s="21"/>
    </row>
    <row r="98" spans="3:7" x14ac:dyDescent="0.25">
      <c r="C98" s="21"/>
      <c r="D98" s="21"/>
      <c r="E98" s="21"/>
      <c r="F98" s="21"/>
      <c r="G98" s="21"/>
    </row>
    <row r="99" spans="3:7" x14ac:dyDescent="0.25">
      <c r="C99" s="21"/>
      <c r="D99" s="21"/>
      <c r="E99" s="21"/>
      <c r="F99" s="21"/>
      <c r="G99" s="21"/>
    </row>
    <row r="100" spans="3:7" x14ac:dyDescent="0.25">
      <c r="C100" s="21"/>
      <c r="D100" s="21"/>
      <c r="E100" s="21"/>
      <c r="F100" s="21"/>
      <c r="G100" s="21"/>
    </row>
    <row r="101" spans="3:7" x14ac:dyDescent="0.25">
      <c r="C101" s="21"/>
      <c r="D101" s="21"/>
      <c r="E101" s="21"/>
      <c r="F101" s="21"/>
      <c r="G101" s="21"/>
    </row>
    <row r="102" spans="3:7" x14ac:dyDescent="0.25">
      <c r="C102" s="21"/>
      <c r="D102" s="21"/>
      <c r="E102" s="21"/>
      <c r="F102" s="21"/>
      <c r="G102" s="21"/>
    </row>
    <row r="103" spans="3:7" x14ac:dyDescent="0.25">
      <c r="C103" s="21"/>
      <c r="D103" s="21"/>
      <c r="E103" s="21"/>
      <c r="F103" s="21"/>
      <c r="G103" s="21"/>
    </row>
    <row r="104" spans="3:7" x14ac:dyDescent="0.25">
      <c r="C104" s="21"/>
      <c r="D104" s="21"/>
      <c r="E104" s="21"/>
      <c r="F104" s="21"/>
      <c r="G104" s="21"/>
    </row>
    <row r="105" spans="3:7" x14ac:dyDescent="0.25">
      <c r="C105" s="21"/>
      <c r="D105" s="21"/>
      <c r="E105" s="21"/>
      <c r="F105" s="21"/>
      <c r="G105" s="21"/>
    </row>
    <row r="106" spans="3:7" x14ac:dyDescent="0.25">
      <c r="C106" s="21"/>
      <c r="D106" s="21"/>
      <c r="E106" s="21"/>
      <c r="F106" s="21"/>
      <c r="G106" s="21"/>
    </row>
    <row r="107" spans="3:7" x14ac:dyDescent="0.25">
      <c r="C107" s="21"/>
      <c r="D107" s="21"/>
      <c r="E107" s="21"/>
      <c r="F107" s="21"/>
      <c r="G107" s="21"/>
    </row>
    <row r="108" spans="3:7" x14ac:dyDescent="0.25">
      <c r="C108" s="21"/>
      <c r="D108" s="21"/>
      <c r="E108" s="21"/>
      <c r="F108" s="21"/>
      <c r="G108" s="21"/>
    </row>
    <row r="109" spans="3:7" x14ac:dyDescent="0.25">
      <c r="C109" s="21"/>
      <c r="D109" s="21"/>
      <c r="E109" s="21"/>
      <c r="F109" s="21"/>
      <c r="G109" s="21"/>
    </row>
    <row r="110" spans="3:7" x14ac:dyDescent="0.25">
      <c r="C110" s="21"/>
      <c r="D110" s="21"/>
      <c r="E110" s="21"/>
      <c r="F110" s="21"/>
      <c r="G110" s="21"/>
    </row>
    <row r="111" spans="3:7" x14ac:dyDescent="0.25">
      <c r="C111" s="21"/>
      <c r="D111" s="21"/>
      <c r="E111" s="21"/>
      <c r="F111" s="21"/>
      <c r="G111" s="21"/>
    </row>
    <row r="112" spans="3:7" x14ac:dyDescent="0.25">
      <c r="C112" s="21"/>
      <c r="D112" s="21"/>
      <c r="E112" s="21"/>
      <c r="F112" s="21"/>
      <c r="G112" s="21"/>
    </row>
    <row r="113" spans="3:7" x14ac:dyDescent="0.25">
      <c r="C113" s="21"/>
      <c r="D113" s="21"/>
      <c r="E113" s="21"/>
      <c r="F113" s="21"/>
      <c r="G113" s="21"/>
    </row>
    <row r="114" spans="3:7" x14ac:dyDescent="0.25">
      <c r="C114" s="21"/>
      <c r="D114" s="21"/>
      <c r="E114" s="21"/>
      <c r="F114" s="21"/>
      <c r="G114" s="21"/>
    </row>
    <row r="115" spans="3:7" x14ac:dyDescent="0.25">
      <c r="C115" s="21"/>
      <c r="D115" s="21"/>
      <c r="E115" s="21"/>
      <c r="F115" s="21"/>
      <c r="G115" s="21"/>
    </row>
    <row r="116" spans="3:7" x14ac:dyDescent="0.25">
      <c r="C116" s="21"/>
      <c r="D116" s="21"/>
      <c r="E116" s="21"/>
      <c r="F116" s="21"/>
      <c r="G116" s="21"/>
    </row>
    <row r="117" spans="3:7" x14ac:dyDescent="0.25">
      <c r="C117" s="21"/>
      <c r="D117" s="21"/>
      <c r="E117" s="21"/>
      <c r="F117" s="21"/>
      <c r="G117" s="21"/>
    </row>
    <row r="118" spans="3:7" x14ac:dyDescent="0.25">
      <c r="C118" s="21"/>
      <c r="D118" s="21"/>
      <c r="E118" s="21"/>
      <c r="F118" s="21"/>
      <c r="G118" s="21"/>
    </row>
    <row r="119" spans="3:7" x14ac:dyDescent="0.25">
      <c r="C119" s="21"/>
      <c r="D119" s="21"/>
      <c r="E119" s="21"/>
      <c r="F119" s="21"/>
      <c r="G119" s="21"/>
    </row>
    <row r="120" spans="3:7" x14ac:dyDescent="0.25">
      <c r="C120" s="21"/>
      <c r="D120" s="21"/>
      <c r="E120" s="21"/>
      <c r="F120" s="21"/>
      <c r="G120" s="21"/>
    </row>
    <row r="121" spans="3:7" x14ac:dyDescent="0.25">
      <c r="C121" s="21"/>
      <c r="D121" s="21"/>
      <c r="E121" s="21"/>
      <c r="F121" s="21"/>
      <c r="G121" s="21"/>
    </row>
    <row r="122" spans="3:7" x14ac:dyDescent="0.25">
      <c r="C122" s="21"/>
      <c r="D122" s="21"/>
      <c r="E122" s="21"/>
      <c r="F122" s="21"/>
      <c r="G122" s="21"/>
    </row>
    <row r="123" spans="3:7" x14ac:dyDescent="0.25">
      <c r="C123" s="21"/>
      <c r="D123" s="21"/>
      <c r="E123" s="21"/>
      <c r="F123" s="21"/>
      <c r="G123" s="21"/>
    </row>
    <row r="124" spans="3:7" x14ac:dyDescent="0.25">
      <c r="C124" s="21"/>
      <c r="D124" s="21"/>
      <c r="E124" s="21"/>
      <c r="F124" s="21"/>
      <c r="G124" s="21"/>
    </row>
    <row r="125" spans="3:7" x14ac:dyDescent="0.25">
      <c r="C125" s="21"/>
      <c r="D125" s="21"/>
      <c r="E125" s="21"/>
      <c r="F125" s="21"/>
      <c r="G125" s="21"/>
    </row>
    <row r="126" spans="3:7" x14ac:dyDescent="0.25">
      <c r="C126" s="21"/>
      <c r="D126" s="21"/>
      <c r="E126" s="21"/>
      <c r="F126" s="21"/>
      <c r="G126" s="21"/>
    </row>
    <row r="127" spans="3:7" x14ac:dyDescent="0.25">
      <c r="C127" s="21"/>
      <c r="D127" s="21"/>
      <c r="E127" s="21"/>
      <c r="F127" s="21"/>
      <c r="G127" s="21"/>
    </row>
    <row r="128" spans="3:7" x14ac:dyDescent="0.25">
      <c r="C128" s="21"/>
      <c r="D128" s="21"/>
      <c r="E128" s="21"/>
      <c r="F128" s="21"/>
      <c r="G128" s="21"/>
    </row>
    <row r="129" spans="3:7" x14ac:dyDescent="0.25">
      <c r="C129" s="21"/>
      <c r="D129" s="21"/>
      <c r="E129" s="21"/>
      <c r="F129" s="21"/>
      <c r="G129" s="21"/>
    </row>
    <row r="130" spans="3:7" x14ac:dyDescent="0.25">
      <c r="C130" s="21"/>
      <c r="D130" s="21"/>
      <c r="E130" s="21"/>
      <c r="F130" s="21"/>
      <c r="G130" s="21"/>
    </row>
    <row r="131" spans="3:7" x14ac:dyDescent="0.25">
      <c r="C131" s="21"/>
      <c r="D131" s="21"/>
      <c r="E131" s="21"/>
      <c r="F131" s="21"/>
      <c r="G131" s="21"/>
    </row>
    <row r="132" spans="3:7" x14ac:dyDescent="0.25">
      <c r="C132" s="21"/>
      <c r="D132" s="21"/>
      <c r="E132" s="21"/>
      <c r="F132" s="21"/>
      <c r="G132" s="21"/>
    </row>
    <row r="133" spans="3:7" x14ac:dyDescent="0.25">
      <c r="C133" s="21"/>
      <c r="D133" s="21"/>
      <c r="E133" s="21"/>
      <c r="F133" s="21"/>
      <c r="G133" s="21"/>
    </row>
    <row r="134" spans="3:7" x14ac:dyDescent="0.25">
      <c r="C134" s="21"/>
      <c r="D134" s="21"/>
      <c r="E134" s="21"/>
      <c r="F134" s="21"/>
      <c r="G134" s="21"/>
    </row>
    <row r="135" spans="3:7" x14ac:dyDescent="0.25">
      <c r="C135" s="21"/>
      <c r="D135" s="21"/>
      <c r="E135" s="21"/>
      <c r="F135" s="21"/>
      <c r="G135" s="21"/>
    </row>
    <row r="136" spans="3:7" x14ac:dyDescent="0.25">
      <c r="C136" s="21"/>
      <c r="D136" s="21"/>
      <c r="E136" s="21"/>
      <c r="F136" s="21"/>
      <c r="G136" s="21"/>
    </row>
    <row r="137" spans="3:7" x14ac:dyDescent="0.25">
      <c r="C137" s="21"/>
      <c r="D137" s="21"/>
      <c r="E137" s="21"/>
      <c r="F137" s="21"/>
      <c r="G137" s="21"/>
    </row>
    <row r="138" spans="3:7" x14ac:dyDescent="0.25">
      <c r="C138" s="21"/>
      <c r="D138" s="21"/>
      <c r="E138" s="21"/>
      <c r="F138" s="21"/>
      <c r="G138" s="21"/>
    </row>
    <row r="139" spans="3:7" x14ac:dyDescent="0.25">
      <c r="C139" s="21"/>
      <c r="D139" s="21"/>
      <c r="E139" s="21"/>
      <c r="F139" s="21"/>
      <c r="G139" s="21"/>
    </row>
    <row r="140" spans="3:7" x14ac:dyDescent="0.25">
      <c r="C140" s="21"/>
      <c r="D140" s="21"/>
      <c r="E140" s="21"/>
      <c r="F140" s="21"/>
      <c r="G140" s="21"/>
    </row>
    <row r="141" spans="3:7" x14ac:dyDescent="0.25">
      <c r="C141" s="21"/>
      <c r="D141" s="21"/>
      <c r="E141" s="21"/>
      <c r="F141" s="21"/>
      <c r="G141" s="21"/>
    </row>
    <row r="142" spans="3:7" x14ac:dyDescent="0.25">
      <c r="C142" s="21"/>
      <c r="D142" s="21"/>
      <c r="E142" s="21"/>
      <c r="F142" s="21"/>
      <c r="G142" s="21"/>
    </row>
    <row r="143" spans="3:7" x14ac:dyDescent="0.25">
      <c r="C143" s="21"/>
      <c r="D143" s="21"/>
      <c r="E143" s="21"/>
      <c r="F143" s="21"/>
      <c r="G143" s="21"/>
    </row>
    <row r="144" spans="3:7" x14ac:dyDescent="0.25">
      <c r="C144" s="21"/>
      <c r="D144" s="21"/>
      <c r="E144" s="21"/>
      <c r="F144" s="21"/>
      <c r="G144" s="21"/>
    </row>
    <row r="145" spans="3:7" x14ac:dyDescent="0.25">
      <c r="C145" s="21"/>
      <c r="D145" s="21"/>
      <c r="E145" s="21"/>
      <c r="F145" s="21"/>
      <c r="G145" s="21"/>
    </row>
    <row r="146" spans="3:7" x14ac:dyDescent="0.25">
      <c r="C146" s="21"/>
      <c r="D146" s="21"/>
      <c r="E146" s="21"/>
      <c r="F146" s="21"/>
      <c r="G146" s="21"/>
    </row>
    <row r="147" spans="3:7" x14ac:dyDescent="0.25">
      <c r="C147" s="21"/>
      <c r="D147" s="21"/>
      <c r="E147" s="21"/>
      <c r="F147" s="21"/>
      <c r="G147" s="21"/>
    </row>
    <row r="148" spans="3:7" x14ac:dyDescent="0.25">
      <c r="C148" s="21"/>
      <c r="D148" s="21"/>
      <c r="E148" s="21"/>
      <c r="F148" s="21"/>
      <c r="G148" s="21"/>
    </row>
    <row r="149" spans="3:7" x14ac:dyDescent="0.25">
      <c r="C149" s="21"/>
      <c r="D149" s="21"/>
      <c r="E149" s="21"/>
      <c r="F149" s="21"/>
      <c r="G149" s="21"/>
    </row>
    <row r="150" spans="3:7" x14ac:dyDescent="0.25">
      <c r="C150" s="21"/>
      <c r="D150" s="21"/>
      <c r="E150" s="21"/>
      <c r="F150" s="21"/>
      <c r="G150" s="21"/>
    </row>
    <row r="151" spans="3:7" x14ac:dyDescent="0.25">
      <c r="C151" s="21"/>
      <c r="D151" s="21"/>
      <c r="E151" s="21"/>
      <c r="F151" s="21"/>
      <c r="G151" s="21"/>
    </row>
    <row r="152" spans="3:7" x14ac:dyDescent="0.25">
      <c r="C152" s="21"/>
      <c r="D152" s="21"/>
      <c r="E152" s="21"/>
      <c r="F152" s="21"/>
      <c r="G152" s="21"/>
    </row>
    <row r="153" spans="3:7" x14ac:dyDescent="0.25">
      <c r="C153" s="21"/>
      <c r="D153" s="21"/>
      <c r="E153" s="21"/>
      <c r="F153" s="21"/>
      <c r="G153" s="21"/>
    </row>
    <row r="154" spans="3:7" x14ac:dyDescent="0.25">
      <c r="C154" s="21"/>
      <c r="D154" s="21"/>
      <c r="E154" s="21"/>
      <c r="F154" s="21"/>
      <c r="G154" s="21"/>
    </row>
    <row r="155" spans="3:7" x14ac:dyDescent="0.25">
      <c r="C155" s="21"/>
      <c r="D155" s="21"/>
      <c r="E155" s="21"/>
      <c r="F155" s="21"/>
      <c r="G155" s="21"/>
    </row>
    <row r="156" spans="3:7" x14ac:dyDescent="0.25">
      <c r="C156" s="21"/>
      <c r="D156" s="21"/>
      <c r="E156" s="21"/>
      <c r="F156" s="21"/>
      <c r="G156" s="21"/>
    </row>
    <row r="157" spans="3:7" x14ac:dyDescent="0.25">
      <c r="C157" s="21"/>
      <c r="D157" s="21"/>
      <c r="E157" s="21"/>
      <c r="F157" s="21"/>
      <c r="G157" s="21"/>
    </row>
    <row r="158" spans="3:7" x14ac:dyDescent="0.25">
      <c r="C158" s="21"/>
      <c r="D158" s="21"/>
      <c r="E158" s="21"/>
      <c r="F158" s="21"/>
      <c r="G158" s="21"/>
    </row>
    <row r="159" spans="3:7" x14ac:dyDescent="0.25">
      <c r="C159" s="21"/>
      <c r="D159" s="21"/>
      <c r="E159" s="21"/>
      <c r="F159" s="21"/>
      <c r="G159" s="21"/>
    </row>
    <row r="160" spans="3:7" x14ac:dyDescent="0.25">
      <c r="C160" s="21"/>
      <c r="D160" s="21"/>
      <c r="E160" s="21"/>
      <c r="F160" s="21"/>
      <c r="G160" s="21"/>
    </row>
    <row r="161" spans="3:7" x14ac:dyDescent="0.25">
      <c r="C161" s="21"/>
      <c r="D161" s="21"/>
      <c r="E161" s="21"/>
      <c r="F161" s="21"/>
      <c r="G161" s="21"/>
    </row>
    <row r="162" spans="3:7" x14ac:dyDescent="0.25">
      <c r="C162" s="21"/>
      <c r="D162" s="21"/>
      <c r="E162" s="21"/>
      <c r="F162" s="21"/>
      <c r="G162" s="21"/>
    </row>
    <row r="163" spans="3:7" x14ac:dyDescent="0.25">
      <c r="C163" s="21"/>
      <c r="D163" s="21"/>
      <c r="E163" s="21"/>
      <c r="F163" s="21"/>
      <c r="G163" s="21"/>
    </row>
    <row r="164" spans="3:7" x14ac:dyDescent="0.25">
      <c r="C164" s="21"/>
      <c r="D164" s="21"/>
      <c r="E164" s="21"/>
      <c r="F164" s="21"/>
      <c r="G164" s="21"/>
    </row>
    <row r="165" spans="3:7" x14ac:dyDescent="0.25">
      <c r="C165" s="21"/>
      <c r="D165" s="21"/>
      <c r="E165" s="21"/>
      <c r="F165" s="21"/>
      <c r="G165" s="21"/>
    </row>
    <row r="166" spans="3:7" x14ac:dyDescent="0.25">
      <c r="C166" s="21"/>
      <c r="D166" s="21"/>
      <c r="E166" s="21"/>
      <c r="F166" s="21"/>
      <c r="G166" s="21"/>
    </row>
    <row r="167" spans="3:7" x14ac:dyDescent="0.25">
      <c r="C167" s="21"/>
      <c r="D167" s="21"/>
      <c r="E167" s="21"/>
      <c r="F167" s="21"/>
      <c r="G167" s="21"/>
    </row>
    <row r="168" spans="3:7" x14ac:dyDescent="0.25">
      <c r="C168" s="21"/>
      <c r="D168" s="21"/>
      <c r="E168" s="21"/>
      <c r="F168" s="21"/>
      <c r="G168" s="21"/>
    </row>
    <row r="169" spans="3:7" x14ac:dyDescent="0.25">
      <c r="C169" s="21"/>
      <c r="D169" s="21"/>
      <c r="E169" s="21"/>
      <c r="F169" s="21"/>
      <c r="G169" s="21"/>
    </row>
    <row r="170" spans="3:7" x14ac:dyDescent="0.25">
      <c r="C170" s="21"/>
      <c r="D170" s="21"/>
      <c r="E170" s="21"/>
      <c r="F170" s="21"/>
      <c r="G170" s="21"/>
    </row>
    <row r="171" spans="3:7" x14ac:dyDescent="0.25">
      <c r="C171" s="21"/>
      <c r="D171" s="21"/>
      <c r="E171" s="21"/>
      <c r="F171" s="21"/>
      <c r="G171" s="21"/>
    </row>
    <row r="172" spans="3:7" x14ac:dyDescent="0.25">
      <c r="C172" s="21"/>
      <c r="D172" s="21"/>
      <c r="E172" s="21"/>
      <c r="F172" s="21"/>
      <c r="G172" s="21"/>
    </row>
    <row r="173" spans="3:7" x14ac:dyDescent="0.25">
      <c r="C173" s="21"/>
      <c r="D173" s="21"/>
      <c r="E173" s="21"/>
      <c r="F173" s="21"/>
      <c r="G173" s="21"/>
    </row>
    <row r="174" spans="3:7" x14ac:dyDescent="0.25">
      <c r="C174" s="21"/>
      <c r="D174" s="21"/>
      <c r="E174" s="21"/>
      <c r="F174" s="21"/>
      <c r="G174" s="21"/>
    </row>
    <row r="175" spans="3:7" x14ac:dyDescent="0.25">
      <c r="C175" s="21"/>
      <c r="D175" s="21"/>
      <c r="E175" s="21"/>
      <c r="F175" s="21"/>
      <c r="G175" s="21"/>
    </row>
    <row r="176" spans="3:7" x14ac:dyDescent="0.25">
      <c r="C176" s="21"/>
      <c r="D176" s="21"/>
      <c r="E176" s="21"/>
      <c r="F176" s="21"/>
      <c r="G176" s="21"/>
    </row>
    <row r="177" spans="3:7" x14ac:dyDescent="0.25">
      <c r="C177" s="21"/>
      <c r="D177" s="21"/>
      <c r="E177" s="21"/>
      <c r="F177" s="21"/>
      <c r="G177" s="21"/>
    </row>
    <row r="178" spans="3:7" x14ac:dyDescent="0.25">
      <c r="C178" s="21"/>
      <c r="D178" s="21"/>
      <c r="E178" s="21"/>
      <c r="F178" s="21"/>
      <c r="G178" s="21"/>
    </row>
    <row r="179" spans="3:7" x14ac:dyDescent="0.25">
      <c r="C179" s="21"/>
      <c r="D179" s="21"/>
      <c r="E179" s="21"/>
      <c r="F179" s="21"/>
      <c r="G179" s="21"/>
    </row>
    <row r="180" spans="3:7" x14ac:dyDescent="0.25">
      <c r="C180" s="21"/>
      <c r="D180" s="21"/>
      <c r="E180" s="21"/>
      <c r="F180" s="21"/>
      <c r="G180" s="21"/>
    </row>
    <row r="181" spans="3:7" x14ac:dyDescent="0.25">
      <c r="C181" s="21"/>
      <c r="D181" s="21"/>
      <c r="E181" s="21"/>
      <c r="F181" s="21"/>
      <c r="G181" s="21"/>
    </row>
    <row r="182" spans="3:7" x14ac:dyDescent="0.25">
      <c r="C182" s="21"/>
      <c r="D182" s="21"/>
      <c r="E182" s="21"/>
      <c r="F182" s="21"/>
      <c r="G182" s="21"/>
    </row>
    <row r="183" spans="3:7" x14ac:dyDescent="0.25">
      <c r="C183" s="21"/>
      <c r="D183" s="21"/>
      <c r="E183" s="21"/>
      <c r="F183" s="21"/>
      <c r="G183" s="21"/>
    </row>
    <row r="184" spans="3:7" x14ac:dyDescent="0.25">
      <c r="C184" s="21"/>
      <c r="D184" s="21"/>
      <c r="E184" s="21"/>
      <c r="F184" s="21"/>
      <c r="G184" s="21"/>
    </row>
    <row r="185" spans="3:7" x14ac:dyDescent="0.25">
      <c r="C185" s="21"/>
      <c r="D185" s="21"/>
      <c r="E185" s="21"/>
      <c r="F185" s="21"/>
      <c r="G185" s="21"/>
    </row>
    <row r="186" spans="3:7" x14ac:dyDescent="0.25">
      <c r="C186" s="21"/>
      <c r="D186" s="21"/>
      <c r="E186" s="21"/>
      <c r="F186" s="21"/>
      <c r="G186" s="21"/>
    </row>
    <row r="187" spans="3:7" x14ac:dyDescent="0.25">
      <c r="C187" s="21"/>
      <c r="D187" s="21"/>
      <c r="E187" s="21"/>
      <c r="F187" s="21"/>
      <c r="G187" s="21"/>
    </row>
    <row r="188" spans="3:7" x14ac:dyDescent="0.25">
      <c r="C188" s="21"/>
      <c r="D188" s="21"/>
      <c r="E188" s="21"/>
      <c r="F188" s="21"/>
      <c r="G188" s="21"/>
    </row>
    <row r="189" spans="3:7" x14ac:dyDescent="0.25">
      <c r="C189" s="21"/>
      <c r="D189" s="21"/>
      <c r="E189" s="21"/>
      <c r="F189" s="21"/>
      <c r="G189" s="21"/>
    </row>
    <row r="190" spans="3:7" x14ac:dyDescent="0.25">
      <c r="C190" s="21"/>
      <c r="D190" s="21"/>
      <c r="E190" s="21"/>
      <c r="F190" s="21"/>
      <c r="G190" s="21"/>
    </row>
    <row r="191" spans="3:7" x14ac:dyDescent="0.25">
      <c r="C191" s="21"/>
      <c r="D191" s="21"/>
      <c r="E191" s="21"/>
      <c r="F191" s="21"/>
      <c r="G191" s="21"/>
    </row>
    <row r="192" spans="3:7" x14ac:dyDescent="0.25">
      <c r="C192" s="21"/>
      <c r="D192" s="21"/>
      <c r="E192" s="21"/>
      <c r="F192" s="21"/>
      <c r="G192" s="21"/>
    </row>
    <row r="193" spans="3:7" x14ac:dyDescent="0.25">
      <c r="C193" s="21"/>
      <c r="D193" s="21"/>
      <c r="E193" s="21"/>
      <c r="F193" s="21"/>
      <c r="G193" s="21"/>
    </row>
    <row r="194" spans="3:7" x14ac:dyDescent="0.25">
      <c r="C194" s="21"/>
      <c r="D194" s="21"/>
      <c r="E194" s="21"/>
      <c r="F194" s="21"/>
      <c r="G194" s="21"/>
    </row>
    <row r="195" spans="3:7" x14ac:dyDescent="0.25">
      <c r="C195" s="21"/>
      <c r="D195" s="21"/>
      <c r="E195" s="21"/>
      <c r="F195" s="21"/>
      <c r="G195" s="21"/>
    </row>
    <row r="196" spans="3:7" x14ac:dyDescent="0.25">
      <c r="C196" s="21"/>
      <c r="D196" s="21"/>
      <c r="E196" s="21"/>
      <c r="F196" s="21"/>
      <c r="G196" s="21"/>
    </row>
    <row r="197" spans="3:7" x14ac:dyDescent="0.25">
      <c r="C197" s="21"/>
      <c r="D197" s="21"/>
      <c r="E197" s="21"/>
      <c r="F197" s="21"/>
      <c r="G197" s="21"/>
    </row>
    <row r="198" spans="3:7" x14ac:dyDescent="0.25">
      <c r="C198" s="21"/>
      <c r="D198" s="21"/>
      <c r="E198" s="21"/>
      <c r="F198" s="21"/>
      <c r="G198" s="21"/>
    </row>
    <row r="199" spans="3:7" x14ac:dyDescent="0.25">
      <c r="C199" s="21"/>
      <c r="D199" s="21"/>
      <c r="E199" s="21"/>
      <c r="F199" s="21"/>
      <c r="G199" s="21"/>
    </row>
    <row r="200" spans="3:7" x14ac:dyDescent="0.25">
      <c r="C200" s="21"/>
      <c r="D200" s="21"/>
      <c r="E200" s="21"/>
      <c r="F200" s="21"/>
      <c r="G200" s="21"/>
    </row>
    <row r="201" spans="3:7" x14ac:dyDescent="0.25">
      <c r="C201" s="21"/>
      <c r="D201" s="21"/>
      <c r="E201" s="21"/>
      <c r="F201" s="21"/>
      <c r="G201" s="21"/>
    </row>
    <row r="202" spans="3:7" x14ac:dyDescent="0.25">
      <c r="C202" s="21"/>
      <c r="D202" s="21"/>
      <c r="E202" s="21"/>
      <c r="F202" s="21"/>
      <c r="G202" s="21"/>
    </row>
    <row r="203" spans="3:7" x14ac:dyDescent="0.25">
      <c r="C203" s="21"/>
      <c r="D203" s="21"/>
      <c r="E203" s="21"/>
      <c r="F203" s="21"/>
      <c r="G203" s="21"/>
    </row>
    <row r="204" spans="3:7" x14ac:dyDescent="0.25">
      <c r="C204" s="21"/>
      <c r="D204" s="21"/>
      <c r="E204" s="21"/>
      <c r="F204" s="21"/>
      <c r="G204" s="21"/>
    </row>
    <row r="205" spans="3:7" x14ac:dyDescent="0.25">
      <c r="C205" s="22"/>
      <c r="D205" s="22"/>
      <c r="E205" s="22"/>
      <c r="F205" s="22"/>
      <c r="G205" s="22"/>
    </row>
    <row r="206" spans="3:7" x14ac:dyDescent="0.25">
      <c r="C206" s="22"/>
      <c r="D206" s="22"/>
      <c r="E206" s="22"/>
      <c r="F206" s="22"/>
      <c r="G206" s="22"/>
    </row>
    <row r="207" spans="3:7" x14ac:dyDescent="0.25">
      <c r="C207" s="22"/>
      <c r="D207" s="22"/>
      <c r="E207" s="22"/>
      <c r="F207" s="22"/>
      <c r="G207" s="22"/>
    </row>
    <row r="208" spans="3:7" x14ac:dyDescent="0.25">
      <c r="C208" s="22"/>
      <c r="D208" s="22"/>
      <c r="E208" s="22"/>
      <c r="F208" s="22"/>
      <c r="G208" s="22"/>
    </row>
    <row r="209" spans="3:7" x14ac:dyDescent="0.25">
      <c r="C209" s="22"/>
      <c r="D209" s="22"/>
      <c r="E209" s="22"/>
      <c r="F209" s="22"/>
      <c r="G209" s="22"/>
    </row>
    <row r="210" spans="3:7" x14ac:dyDescent="0.25">
      <c r="C210" s="22"/>
      <c r="D210" s="22"/>
      <c r="E210" s="22"/>
      <c r="F210" s="22"/>
      <c r="G210" s="22"/>
    </row>
    <row r="211" spans="3:7" x14ac:dyDescent="0.25">
      <c r="C211" s="22"/>
      <c r="D211" s="22"/>
      <c r="E211" s="22"/>
      <c r="F211" s="22"/>
      <c r="G211" s="22"/>
    </row>
    <row r="212" spans="3:7" x14ac:dyDescent="0.25">
      <c r="C212" s="22"/>
      <c r="D212" s="22"/>
      <c r="E212" s="22"/>
      <c r="F212" s="22"/>
      <c r="G212" s="22"/>
    </row>
    <row r="213" spans="3:7" x14ac:dyDescent="0.25">
      <c r="C213" s="22"/>
      <c r="D213" s="22"/>
      <c r="E213" s="22"/>
      <c r="F213" s="22"/>
      <c r="G213" s="22"/>
    </row>
    <row r="214" spans="3:7" x14ac:dyDescent="0.25">
      <c r="C214" s="22"/>
      <c r="D214" s="22"/>
      <c r="E214" s="22"/>
      <c r="F214" s="22"/>
      <c r="G214" s="22"/>
    </row>
    <row r="215" spans="3:7" x14ac:dyDescent="0.25">
      <c r="C215" s="22"/>
      <c r="D215" s="22"/>
      <c r="E215" s="22"/>
      <c r="F215" s="22"/>
      <c r="G215" s="22"/>
    </row>
    <row r="216" spans="3:7" x14ac:dyDescent="0.25">
      <c r="C216" s="22"/>
      <c r="D216" s="22"/>
      <c r="E216" s="22"/>
      <c r="F216" s="22"/>
      <c r="G216" s="22"/>
    </row>
    <row r="217" spans="3:7" x14ac:dyDescent="0.25">
      <c r="C217" s="22"/>
      <c r="D217" s="22"/>
      <c r="E217" s="22"/>
      <c r="F217" s="22"/>
      <c r="G217" s="22"/>
    </row>
    <row r="218" spans="3:7" x14ac:dyDescent="0.25">
      <c r="C218" s="22"/>
      <c r="D218" s="22"/>
      <c r="E218" s="22"/>
      <c r="F218" s="22"/>
      <c r="G218" s="22"/>
    </row>
    <row r="219" spans="3:7" x14ac:dyDescent="0.25">
      <c r="C219" s="22"/>
      <c r="D219" s="22"/>
      <c r="E219" s="22"/>
      <c r="F219" s="22"/>
      <c r="G219" s="22"/>
    </row>
    <row r="220" spans="3:7" x14ac:dyDescent="0.25">
      <c r="C220" s="22"/>
      <c r="D220" s="22"/>
      <c r="E220" s="22"/>
      <c r="F220" s="22"/>
      <c r="G220" s="22"/>
    </row>
    <row r="221" spans="3:7" x14ac:dyDescent="0.25">
      <c r="C221" s="22"/>
      <c r="D221" s="22"/>
      <c r="E221" s="22"/>
      <c r="F221" s="22"/>
      <c r="G221" s="22"/>
    </row>
    <row r="222" spans="3:7" x14ac:dyDescent="0.25">
      <c r="C222" s="22"/>
      <c r="D222" s="22"/>
      <c r="E222" s="22"/>
      <c r="F222" s="22"/>
      <c r="G222" s="22"/>
    </row>
    <row r="223" spans="3:7" x14ac:dyDescent="0.25">
      <c r="C223" s="22"/>
      <c r="D223" s="22"/>
      <c r="E223" s="22"/>
      <c r="F223" s="22"/>
      <c r="G223" s="22"/>
    </row>
    <row r="224" spans="3:7" x14ac:dyDescent="0.25">
      <c r="C224" s="22"/>
      <c r="D224" s="22"/>
      <c r="E224" s="22"/>
      <c r="F224" s="22"/>
      <c r="G224" s="22"/>
    </row>
    <row r="225" spans="3:7" x14ac:dyDescent="0.25">
      <c r="C225" s="22"/>
      <c r="D225" s="22"/>
      <c r="E225" s="22"/>
      <c r="F225" s="22"/>
      <c r="G225" s="22"/>
    </row>
    <row r="226" spans="3:7" x14ac:dyDescent="0.25">
      <c r="C226" s="22"/>
      <c r="D226" s="22"/>
      <c r="E226" s="22"/>
      <c r="F226" s="22"/>
      <c r="G226" s="22"/>
    </row>
    <row r="227" spans="3:7" x14ac:dyDescent="0.25">
      <c r="C227" s="22"/>
      <c r="D227" s="22"/>
      <c r="E227" s="22"/>
      <c r="F227" s="22"/>
      <c r="G227" s="22"/>
    </row>
    <row r="228" spans="3:7" x14ac:dyDescent="0.25">
      <c r="C228" s="22"/>
      <c r="D228" s="22"/>
      <c r="E228" s="22"/>
      <c r="F228" s="22"/>
      <c r="G228" s="22"/>
    </row>
    <row r="229" spans="3:7" x14ac:dyDescent="0.25">
      <c r="C229" s="22"/>
      <c r="D229" s="22"/>
      <c r="E229" s="22"/>
      <c r="F229" s="22"/>
      <c r="G229" s="22"/>
    </row>
    <row r="230" spans="3:7" x14ac:dyDescent="0.25">
      <c r="C230" s="22"/>
      <c r="D230" s="22"/>
      <c r="E230" s="22"/>
      <c r="F230" s="22"/>
      <c r="G230" s="22"/>
    </row>
    <row r="231" spans="3:7" x14ac:dyDescent="0.25">
      <c r="C231" s="22"/>
      <c r="D231" s="22"/>
      <c r="E231" s="22"/>
      <c r="F231" s="22"/>
      <c r="G231" s="22"/>
    </row>
    <row r="232" spans="3:7" x14ac:dyDescent="0.25">
      <c r="C232" s="22"/>
      <c r="D232" s="22"/>
      <c r="E232" s="22"/>
      <c r="F232" s="22"/>
      <c r="G232" s="22"/>
    </row>
    <row r="233" spans="3:7" x14ac:dyDescent="0.25">
      <c r="C233" s="22"/>
      <c r="D233" s="22"/>
      <c r="E233" s="22"/>
      <c r="F233" s="22"/>
      <c r="G233" s="22"/>
    </row>
    <row r="234" spans="3:7" x14ac:dyDescent="0.25">
      <c r="C234" s="22"/>
      <c r="D234" s="22"/>
      <c r="E234" s="22"/>
      <c r="F234" s="22"/>
      <c r="G234" s="22"/>
    </row>
    <row r="235" spans="3:7" x14ac:dyDescent="0.25">
      <c r="C235" s="22"/>
      <c r="D235" s="22"/>
      <c r="E235" s="22"/>
      <c r="F235" s="22"/>
      <c r="G235" s="22"/>
    </row>
    <row r="236" spans="3:7" x14ac:dyDescent="0.25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69"/>
  <sheetViews>
    <sheetView tabSelected="1" workbookViewId="0">
      <selection activeCell="I9" sqref="I9:J12"/>
    </sheetView>
  </sheetViews>
  <sheetFormatPr defaultColWidth="8.6640625" defaultRowHeight="13.2" x14ac:dyDescent="0.25"/>
  <cols>
    <col min="1" max="1" width="8.6640625" style="14"/>
    <col min="2" max="2" width="16.109375" style="14" customWidth="1"/>
    <col min="3" max="3" width="11.33203125" style="14" customWidth="1"/>
    <col min="4" max="7" width="10.88671875" style="14" customWidth="1"/>
    <col min="8" max="8" width="8.6640625" style="14"/>
    <col min="9" max="9" width="17.88671875" style="14" customWidth="1"/>
    <col min="10" max="10" width="9.88671875" style="14" customWidth="1"/>
    <col min="11" max="11" width="12.6640625" style="14" customWidth="1"/>
    <col min="12" max="12" width="16.5546875" style="14" customWidth="1"/>
    <col min="13" max="13" width="18.88671875" style="14" customWidth="1"/>
    <col min="14" max="16384" width="8.6640625" style="14"/>
  </cols>
  <sheetData>
    <row r="1" spans="1:18" x14ac:dyDescent="0.25">
      <c r="A1" s="1" t="s">
        <v>82</v>
      </c>
    </row>
    <row r="2" spans="1:18" x14ac:dyDescent="0.25">
      <c r="A2" s="2" t="s">
        <v>74</v>
      </c>
    </row>
    <row r="4" spans="1:18" ht="13.8" thickBot="1" x14ac:dyDescent="0.3">
      <c r="A4" s="14" t="s">
        <v>88</v>
      </c>
    </row>
    <row r="5" spans="1:18" ht="13.8" thickBot="1" x14ac:dyDescent="0.3">
      <c r="A5" s="14" t="s">
        <v>78</v>
      </c>
      <c r="D5" s="26"/>
    </row>
    <row r="6" spans="1:18" ht="13.8" thickBot="1" x14ac:dyDescent="0.3">
      <c r="A6" s="14" t="s">
        <v>79</v>
      </c>
      <c r="D6" s="27">
        <f>+D5*(100%+D7)</f>
        <v>0</v>
      </c>
    </row>
    <row r="7" spans="1:18" x14ac:dyDescent="0.25">
      <c r="A7" s="14" t="s">
        <v>80</v>
      </c>
      <c r="D7" s="22">
        <f>+'Løntabel oktober 2020'!D7</f>
        <v>6.7407196430266936E-3</v>
      </c>
    </row>
    <row r="8" spans="1:18" ht="13.8" thickBot="1" x14ac:dyDescent="0.3"/>
    <row r="9" spans="1:18" ht="13.8" thickBot="1" x14ac:dyDescent="0.3">
      <c r="A9" s="14" t="s">
        <v>83</v>
      </c>
      <c r="D9" s="30">
        <v>32</v>
      </c>
      <c r="F9" s="33" t="s">
        <v>89</v>
      </c>
      <c r="G9" s="33"/>
      <c r="I9" s="34" t="s">
        <v>90</v>
      </c>
      <c r="J9" s="34"/>
      <c r="N9" s="2"/>
      <c r="Q9" s="28"/>
    </row>
    <row r="10" spans="1:18" x14ac:dyDescent="0.25">
      <c r="D10" s="29"/>
      <c r="F10" s="33"/>
      <c r="G10" s="33"/>
      <c r="I10" s="34"/>
      <c r="J10" s="34"/>
      <c r="N10" s="2"/>
      <c r="Q10" s="28"/>
    </row>
    <row r="11" spans="1:18" x14ac:dyDescent="0.25">
      <c r="A11" s="14" t="s">
        <v>1</v>
      </c>
      <c r="D11" s="15">
        <v>5.5E-2</v>
      </c>
      <c r="F11" s="33"/>
      <c r="G11" s="33"/>
      <c r="I11" s="34"/>
      <c r="J11" s="34"/>
      <c r="N11" s="2"/>
      <c r="Q11" s="28"/>
    </row>
    <row r="12" spans="1:18" ht="13.2" customHeight="1" x14ac:dyDescent="0.25">
      <c r="A12" s="14" t="s">
        <v>2</v>
      </c>
      <c r="D12" s="15">
        <v>0.11</v>
      </c>
      <c r="F12" s="33"/>
      <c r="G12" s="33"/>
      <c r="I12" s="34"/>
      <c r="J12" s="34"/>
    </row>
    <row r="13" spans="1:18" ht="13.2" customHeight="1" x14ac:dyDescent="0.25">
      <c r="D13" s="15"/>
      <c r="I13" s="28"/>
    </row>
    <row r="15" spans="1:18" x14ac:dyDescent="0.25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x14ac:dyDescent="0.25">
      <c r="A17" s="2"/>
      <c r="B17" s="1" t="s">
        <v>9</v>
      </c>
      <c r="C17" s="2"/>
      <c r="D17" s="2"/>
      <c r="E17" s="2"/>
      <c r="F17" s="2"/>
      <c r="G17" s="2"/>
    </row>
    <row r="18" spans="1:13" x14ac:dyDescent="0.25">
      <c r="A18" s="4">
        <v>19</v>
      </c>
      <c r="B18" s="5" t="s">
        <v>10</v>
      </c>
      <c r="C18" s="6">
        <f>(('Løntabel oktober 2020'!C15/37*$D$9))+($D$69*((37-$D$9)/37))</f>
        <v>22136.141037073372</v>
      </c>
      <c r="D18" s="6">
        <f>(('Løntabel oktober 2020'!D15/37*$D$9))+($D$69*((37-$D$9)/37))</f>
        <v>22498.060548664816</v>
      </c>
      <c r="E18" s="6">
        <f>(('Løntabel oktober 2020'!E15/37*$D$9))+($D$69*((37-$D$9)/37))</f>
        <v>22748.635767607884</v>
      </c>
      <c r="F18" s="6">
        <f>(('Løntabel oktober 2020'!F15/37*$D$9))+($D$69*((37-$D$9)/37))</f>
        <v>23110.565610286827</v>
      </c>
      <c r="G18" s="6">
        <f>(('Løntabel oktober 2020'!G15/37*$D$9))+($D$69*((37-$D$9)/37))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4" t="s">
        <v>16</v>
      </c>
      <c r="C19" s="16">
        <f>C18*$D$11</f>
        <v>1217.4877570390354</v>
      </c>
      <c r="D19" s="16">
        <f>D18*$D$11</f>
        <v>1237.3933301765649</v>
      </c>
      <c r="E19" s="16">
        <f>E18*$D$11</f>
        <v>1251.1749672184337</v>
      </c>
      <c r="F19" s="16">
        <f>F18*$D$11</f>
        <v>1271.0811085657756</v>
      </c>
      <c r="G19" s="16">
        <f>G18*$D$11</f>
        <v>1284.8633249785871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5">
      <c r="A20" s="2"/>
      <c r="B20" s="14" t="s">
        <v>22</v>
      </c>
      <c r="C20" s="16">
        <f>C18-C19</f>
        <v>20918.653280034338</v>
      </c>
      <c r="D20" s="16">
        <f>D18-D19</f>
        <v>21260.667218488252</v>
      </c>
      <c r="E20" s="16">
        <f>E18-E19</f>
        <v>21497.46080038945</v>
      </c>
      <c r="F20" s="16">
        <f>F18-F19</f>
        <v>21839.48450172105</v>
      </c>
      <c r="G20" s="16">
        <f>G18-G19</f>
        <v>22076.288038268453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5">
      <c r="A21" s="2"/>
      <c r="B21" s="14" t="s">
        <v>27</v>
      </c>
      <c r="C21" s="16">
        <f>C18*$D$12</f>
        <v>2434.9755140780708</v>
      </c>
      <c r="D21" s="16">
        <f>D18*$D$12</f>
        <v>2474.7866603531297</v>
      </c>
      <c r="E21" s="16">
        <f>E18*$D$12</f>
        <v>2502.3499344368674</v>
      </c>
      <c r="F21" s="16">
        <f>F18*$D$12</f>
        <v>2542.1622171315512</v>
      </c>
      <c r="G21" s="16">
        <f>G18*$D$12</f>
        <v>2569.7266499571742</v>
      </c>
      <c r="I21" s="2"/>
      <c r="J21" s="8"/>
      <c r="K21" s="2"/>
    </row>
    <row r="22" spans="1:13" x14ac:dyDescent="0.25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5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5">
      <c r="A24" s="4">
        <v>24</v>
      </c>
      <c r="B24" s="5" t="s">
        <v>10</v>
      </c>
      <c r="C24" s="6">
        <f>(('Løntabel oktober 2020'!C21/37*$D$9))+($D$69*((37-$D$9)/37))</f>
        <v>23888.840309783776</v>
      </c>
      <c r="D24" s="6">
        <f>(('Løntabel oktober 2020'!D21/37*$D$9))+($D$69*((37-$D$9)/37))</f>
        <v>24248.531320899951</v>
      </c>
      <c r="E24" s="6">
        <f>(('Løntabel oktober 2020'!E21/37*$D$9))+($D$69*((37-$D$9)/37))</f>
        <v>24497.594249935039</v>
      </c>
      <c r="F24" s="6">
        <f>(('Løntabel oktober 2020'!F21/37*$D$9))+($D$69*((37-$D$9)/37))</f>
        <v>24857.285261051213</v>
      </c>
      <c r="G24" s="6">
        <f>(('Løntabel oktober 2020'!G21/37*$D$9))+($D$69*((37-$D$9)/37))</f>
        <v>25106.251643912972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5">
      <c r="A25" s="2"/>
      <c r="B25" s="2" t="s">
        <v>16</v>
      </c>
      <c r="C25" s="16">
        <f>C24*$D$11</f>
        <v>1313.8862170381078</v>
      </c>
      <c r="D25" s="16">
        <f>D24*$D$11</f>
        <v>1333.6692226494972</v>
      </c>
      <c r="E25" s="16">
        <f>E24*$D$11</f>
        <v>1347.367683746427</v>
      </c>
      <c r="F25" s="16">
        <f>F24*$D$11</f>
        <v>1367.1506893578166</v>
      </c>
      <c r="G25" s="16">
        <f>G24*$D$11</f>
        <v>1380.8438404152134</v>
      </c>
      <c r="I25" s="9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6">
        <f>C24-C25</f>
        <v>22574.954092745669</v>
      </c>
      <c r="D26" s="16">
        <f>D24-D25</f>
        <v>22914.862098250454</v>
      </c>
      <c r="E26" s="16">
        <f>E24-E25</f>
        <v>23150.226566188612</v>
      </c>
      <c r="F26" s="16">
        <f>F24-F25</f>
        <v>23490.134571693397</v>
      </c>
      <c r="G26" s="16">
        <f>G24-G25</f>
        <v>23725.407803497757</v>
      </c>
      <c r="I26" s="9"/>
      <c r="K26" s="2"/>
      <c r="L26" s="2"/>
    </row>
    <row r="27" spans="1:13" x14ac:dyDescent="0.25">
      <c r="A27" s="2"/>
      <c r="B27" s="2" t="s">
        <v>27</v>
      </c>
      <c r="C27" s="16">
        <f>C24*$D$12</f>
        <v>2627.7724340762156</v>
      </c>
      <c r="D27" s="16">
        <f>D24*$D$12</f>
        <v>2667.3384452989944</v>
      </c>
      <c r="E27" s="16">
        <f>E24*$D$12</f>
        <v>2694.735367492854</v>
      </c>
      <c r="F27" s="16">
        <f>F24*$D$12</f>
        <v>2734.3013787156333</v>
      </c>
      <c r="G27" s="16">
        <f>G24*$D$12</f>
        <v>2761.6876808304269</v>
      </c>
      <c r="I27" s="9" t="s">
        <v>45</v>
      </c>
      <c r="K27" s="14" t="s">
        <v>46</v>
      </c>
      <c r="L27" s="14" t="s">
        <v>47</v>
      </c>
    </row>
    <row r="28" spans="1:13" x14ac:dyDescent="0.25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5">
      <c r="A29" s="4">
        <v>25</v>
      </c>
      <c r="B29" s="5" t="s">
        <v>10</v>
      </c>
      <c r="C29" s="6">
        <f>(('Løntabel oktober 2020'!C26/37*$D$9))+($D$69*((37-$D$9)/37))</f>
        <v>24273.292437922599</v>
      </c>
      <c r="D29" s="6">
        <f>(('Løntabel oktober 2020'!D26/37*$D$9))+($D$69*((37-$D$9)/37))</f>
        <v>24621.724704152301</v>
      </c>
      <c r="E29" s="6">
        <f>(('Løntabel oktober 2020'!E26/37*$D$9))+($D$69*((37-$D$9)/37))</f>
        <v>24862.919709574209</v>
      </c>
      <c r="F29" s="6">
        <f>(('Løntabel oktober 2020'!F26/37*$D$9))+($D$69*((37-$D$9)/37))</f>
        <v>25211.534237884291</v>
      </c>
      <c r="G29" s="6">
        <f>(('Løntabel oktober 2020'!G26/37*$D$9))+($D$69*((37-$D$9)/37))</f>
        <v>25452.719567937325</v>
      </c>
      <c r="I29" s="9" t="s">
        <v>51</v>
      </c>
      <c r="L29" s="17" t="s">
        <v>52</v>
      </c>
    </row>
    <row r="30" spans="1:13" x14ac:dyDescent="0.25">
      <c r="A30" s="2"/>
      <c r="B30" s="2" t="s">
        <v>16</v>
      </c>
      <c r="C30" s="16">
        <f>C29*$D$11</f>
        <v>1335.031084085743</v>
      </c>
      <c r="D30" s="16">
        <f>D29*$D$11</f>
        <v>1354.1948587283766</v>
      </c>
      <c r="E30" s="16">
        <f>E29*$D$11</f>
        <v>1367.4605840265815</v>
      </c>
      <c r="F30" s="16">
        <f>F29*$D$11</f>
        <v>1386.6343830836361</v>
      </c>
      <c r="G30" s="16">
        <f>G29*$D$11</f>
        <v>1399.899576236553</v>
      </c>
      <c r="I30" s="12" t="s">
        <v>53</v>
      </c>
      <c r="L30" s="17" t="s">
        <v>54</v>
      </c>
    </row>
    <row r="31" spans="1:13" x14ac:dyDescent="0.25">
      <c r="A31" s="2"/>
      <c r="B31" s="2" t="s">
        <v>22</v>
      </c>
      <c r="C31" s="16">
        <f>C29-C30</f>
        <v>22938.261353836857</v>
      </c>
      <c r="D31" s="16">
        <f>D29-D30</f>
        <v>23267.529845423924</v>
      </c>
      <c r="E31" s="16">
        <f>E29-E30</f>
        <v>23495.459125547626</v>
      </c>
      <c r="F31" s="16">
        <f>F29-F30</f>
        <v>23824.899854800653</v>
      </c>
      <c r="G31" s="16">
        <f>G29-G30</f>
        <v>24052.819991700773</v>
      </c>
      <c r="I31" s="12"/>
      <c r="L31" s="17"/>
    </row>
    <row r="32" spans="1:13" x14ac:dyDescent="0.25">
      <c r="A32" s="2"/>
      <c r="B32" s="2" t="s">
        <v>27</v>
      </c>
      <c r="C32" s="16">
        <f>C29*$D$12</f>
        <v>2670.0621681714861</v>
      </c>
      <c r="D32" s="16">
        <f>D29*$D$12</f>
        <v>2708.3897174567533</v>
      </c>
      <c r="E32" s="16">
        <f>E29*$D$12</f>
        <v>2734.921168053163</v>
      </c>
      <c r="F32" s="16">
        <f>F29*$D$12</f>
        <v>2773.2687661672721</v>
      </c>
      <c r="G32" s="16">
        <f>G29*$D$12</f>
        <v>2799.799152473106</v>
      </c>
      <c r="I32" s="12" t="s">
        <v>55</v>
      </c>
      <c r="L32" s="13" t="s">
        <v>56</v>
      </c>
    </row>
    <row r="33" spans="1:12" x14ac:dyDescent="0.25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5">
      <c r="A34" s="4">
        <v>26</v>
      </c>
      <c r="B34" s="5" t="s">
        <v>10</v>
      </c>
      <c r="C34" s="6">
        <f>(('Løntabel oktober 2020'!C31/37*$D$9))+($D$69*((37-$D$9)/37))</f>
        <v>24666.587096986681</v>
      </c>
      <c r="D34" s="6">
        <f>(('Løntabel oktober 2020'!D31/37*$D$9))+($D$69*((37-$D$9)/37))</f>
        <v>25003.131184440845</v>
      </c>
      <c r="E34" s="6">
        <f>(('Løntabel oktober 2020'!E31/37*$D$9))+($D$69*((37-$D$9)/37))</f>
        <v>25236.003182463057</v>
      </c>
      <c r="F34" s="6">
        <f>(('Løntabel oktober 2020'!F31/37*$D$9))+($D$69*((37-$D$9)/37))</f>
        <v>25572.474441409708</v>
      </c>
      <c r="G34" s="6">
        <f>(('Løntabel oktober 2020'!G31/37*$D$9))+($D$69*((37-$D$9)/37))</f>
        <v>25805.354828200379</v>
      </c>
      <c r="L34" s="17" t="s">
        <v>59</v>
      </c>
    </row>
    <row r="35" spans="1:12" x14ac:dyDescent="0.25">
      <c r="A35" s="2"/>
      <c r="B35" s="2" t="s">
        <v>16</v>
      </c>
      <c r="C35" s="16">
        <f>C34*$D$11</f>
        <v>1356.6622903342675</v>
      </c>
      <c r="D35" s="16">
        <f>D34*$D$11</f>
        <v>1375.1722151442464</v>
      </c>
      <c r="E35" s="16">
        <f>E34*$D$11</f>
        <v>1387.9801750354682</v>
      </c>
      <c r="F35" s="16">
        <f>F34*$D$11</f>
        <v>1406.486094277534</v>
      </c>
      <c r="G35" s="16">
        <f>G34*$D$11</f>
        <v>1419.2945155510208</v>
      </c>
      <c r="L35" s="17" t="s">
        <v>60</v>
      </c>
    </row>
    <row r="36" spans="1:12" x14ac:dyDescent="0.25">
      <c r="A36" s="2"/>
      <c r="B36" s="2" t="s">
        <v>22</v>
      </c>
      <c r="C36" s="16">
        <f>C34-C35</f>
        <v>23309.924806652412</v>
      </c>
      <c r="D36" s="16">
        <f>D34-D35</f>
        <v>23627.958969296596</v>
      </c>
      <c r="E36" s="16">
        <f>E34-E35</f>
        <v>23848.02300742759</v>
      </c>
      <c r="F36" s="16">
        <f>F34-F35</f>
        <v>24165.988347132174</v>
      </c>
      <c r="G36" s="16">
        <f>G34-G35</f>
        <v>24386.060312649359</v>
      </c>
      <c r="L36" s="17" t="s">
        <v>61</v>
      </c>
    </row>
    <row r="37" spans="1:12" x14ac:dyDescent="0.25">
      <c r="A37" s="2"/>
      <c r="B37" s="2" t="s">
        <v>27</v>
      </c>
      <c r="C37" s="16">
        <f>C34*$D$12</f>
        <v>2713.324580668535</v>
      </c>
      <c r="D37" s="16">
        <f>D34*$D$12</f>
        <v>2750.3444302884927</v>
      </c>
      <c r="E37" s="16">
        <f>E34*$D$12</f>
        <v>2775.9603500709363</v>
      </c>
      <c r="F37" s="16">
        <f>F34*$D$12</f>
        <v>2812.972188555068</v>
      </c>
      <c r="G37" s="16">
        <f>G34*$D$12</f>
        <v>2838.5890311020416</v>
      </c>
      <c r="L37" s="17" t="s">
        <v>62</v>
      </c>
    </row>
    <row r="38" spans="1:12" x14ac:dyDescent="0.25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5">
      <c r="A39" s="4">
        <v>28</v>
      </c>
      <c r="B39" s="5" t="s">
        <v>10</v>
      </c>
      <c r="C39" s="6">
        <f>(('Løntabel oktober 2020'!C36/37*$D$9))+($D$69*((37-$D$9)/37))</f>
        <v>25480.069485632688</v>
      </c>
      <c r="D39" s="6">
        <f>(('Løntabel oktober 2020'!D36/37*$D$9))+($D$69*((37-$D$9)/37))</f>
        <v>25789.893089280544</v>
      </c>
      <c r="E39" s="6">
        <f>(('Løntabel oktober 2020'!E36/37*$D$9))+($D$69*((37-$D$9)/37))</f>
        <v>26004.367610896134</v>
      </c>
      <c r="F39" s="6">
        <f>(('Løntabel oktober 2020'!F36/37*$D$9))+($D$69*((37-$D$9)/37))</f>
        <v>26314.191214543986</v>
      </c>
      <c r="G39" s="6">
        <f>(('Løntabel oktober 2020'!G36/37*$D$9))+($D$69*((37-$D$9)/37))</f>
        <v>26528.584518883563</v>
      </c>
      <c r="L39" s="14" t="s">
        <v>64</v>
      </c>
    </row>
    <row r="40" spans="1:12" x14ac:dyDescent="0.25">
      <c r="A40" s="2"/>
      <c r="B40" s="2" t="s">
        <v>16</v>
      </c>
      <c r="C40" s="16">
        <f>C39*$D$11</f>
        <v>1401.403821709798</v>
      </c>
      <c r="D40" s="16">
        <f>D39*$D$11</f>
        <v>1418.4441199104299</v>
      </c>
      <c r="E40" s="16">
        <f>E39*$D$11</f>
        <v>1430.2402185992873</v>
      </c>
      <c r="F40" s="16">
        <f>F39*$D$11</f>
        <v>1447.2805167999193</v>
      </c>
      <c r="G40" s="16">
        <f>G39*$D$11</f>
        <v>1459.0721485385959</v>
      </c>
      <c r="L40" s="2" t="s">
        <v>65</v>
      </c>
    </row>
    <row r="41" spans="1:12" x14ac:dyDescent="0.25">
      <c r="A41" s="2"/>
      <c r="B41" s="2" t="s">
        <v>22</v>
      </c>
      <c r="C41" s="16">
        <f>C39-C40</f>
        <v>24078.66566392289</v>
      </c>
      <c r="D41" s="16">
        <f>D39-D40</f>
        <v>24371.448969370114</v>
      </c>
      <c r="E41" s="16">
        <f>E39-E40</f>
        <v>24574.127392296847</v>
      </c>
      <c r="F41" s="16">
        <f>F39-F40</f>
        <v>24866.910697744068</v>
      </c>
      <c r="G41" s="16">
        <f>G39-G40</f>
        <v>25069.512370344968</v>
      </c>
      <c r="L41" s="14" t="s">
        <v>66</v>
      </c>
    </row>
    <row r="42" spans="1:12" x14ac:dyDescent="0.25">
      <c r="A42" s="2"/>
      <c r="B42" s="2" t="s">
        <v>27</v>
      </c>
      <c r="C42" s="16">
        <f>C39*$D$12</f>
        <v>2802.8076434195959</v>
      </c>
      <c r="D42" s="16">
        <f>D39*$D$12</f>
        <v>2836.8882398208598</v>
      </c>
      <c r="E42" s="16">
        <f>E39*$D$12</f>
        <v>2860.4804371985747</v>
      </c>
      <c r="F42" s="16">
        <f>F39*$D$12</f>
        <v>2894.5610335998385</v>
      </c>
      <c r="G42" s="16">
        <f>G39*$D$12</f>
        <v>2918.1442970771918</v>
      </c>
    </row>
    <row r="43" spans="1:12" x14ac:dyDescent="0.25">
      <c r="A43" s="4">
        <v>29</v>
      </c>
      <c r="B43" s="5" t="s">
        <v>10</v>
      </c>
      <c r="C43" s="6">
        <f>(('Løntabel oktober 2020'!C40/37*$D$9))+($D$69*((37-$D$9)/37))</f>
        <v>25900.531323521132</v>
      </c>
      <c r="D43" s="6">
        <f>(('Løntabel oktober 2020'!D40/37*$D$9))+($D$69*((37-$D$9)/37))</f>
        <v>26195.695208849713</v>
      </c>
      <c r="E43" s="6">
        <f>(('Løntabel oktober 2020'!E40/37*$D$9))+($D$69*((37-$D$9)/37))</f>
        <v>26399.987114485913</v>
      </c>
      <c r="F43" s="6">
        <f>(('Løntabel oktober 2020'!F40/37*$D$9))+($D$69*((37-$D$9)/37))</f>
        <v>26695.069782538496</v>
      </c>
      <c r="G43" s="6">
        <f>(('Løntabel oktober 2020'!G40/37*$D$9))+($D$69*((37-$D$9)/37))</f>
        <v>26899.442905450713</v>
      </c>
    </row>
    <row r="44" spans="1:12" x14ac:dyDescent="0.25">
      <c r="A44" s="2"/>
      <c r="B44" s="2" t="s">
        <v>16</v>
      </c>
      <c r="C44" s="16">
        <f>C43*$D$11</f>
        <v>1424.5292227936623</v>
      </c>
      <c r="D44" s="16">
        <f>D43*$D$11</f>
        <v>1440.7632364867343</v>
      </c>
      <c r="E44" s="16">
        <f>E43*$D$11</f>
        <v>1451.9992912967252</v>
      </c>
      <c r="F44" s="16">
        <f>F43*$D$11</f>
        <v>1468.2288380396174</v>
      </c>
      <c r="G44" s="16">
        <f>G43*$D$11</f>
        <v>1479.4693597997891</v>
      </c>
    </row>
    <row r="45" spans="1:12" x14ac:dyDescent="0.25">
      <c r="A45" s="2"/>
      <c r="B45" s="2" t="s">
        <v>22</v>
      </c>
      <c r="C45" s="16">
        <f>C43-C44</f>
        <v>24476.00210072747</v>
      </c>
      <c r="D45" s="16">
        <f>D43-D44</f>
        <v>24754.931972362978</v>
      </c>
      <c r="E45" s="16">
        <f>E43-E44</f>
        <v>24947.987823189189</v>
      </c>
      <c r="F45" s="16">
        <f>F43-F44</f>
        <v>25226.840944498879</v>
      </c>
      <c r="G45" s="16">
        <f>G43-G44</f>
        <v>25419.973545650922</v>
      </c>
    </row>
    <row r="46" spans="1:12" x14ac:dyDescent="0.25">
      <c r="A46" s="2"/>
      <c r="B46" s="2" t="s">
        <v>27</v>
      </c>
      <c r="C46" s="16">
        <f>C43*$D$12</f>
        <v>2849.0584455873245</v>
      </c>
      <c r="D46" s="16">
        <f>D43*$D$12</f>
        <v>2881.5264729734686</v>
      </c>
      <c r="E46" s="16">
        <f>E43*$D$12</f>
        <v>2903.9985825934505</v>
      </c>
      <c r="F46" s="16">
        <f>F43*$D$12</f>
        <v>2936.4576760792347</v>
      </c>
      <c r="G46" s="16">
        <f>G43*$D$12</f>
        <v>2958.9387195995782</v>
      </c>
    </row>
    <row r="47" spans="1:12" x14ac:dyDescent="0.25">
      <c r="A47" s="4">
        <v>30</v>
      </c>
      <c r="B47" s="5" t="s">
        <v>10</v>
      </c>
      <c r="C47" s="6">
        <f>(('Løntabel oktober 2020'!C44/37*$D$9))+($D$69*((37-$D$9)/37))</f>
        <v>26330.105114015922</v>
      </c>
      <c r="D47" s="6">
        <f>(('Løntabel oktober 2020'!D44/37*$D$9))+($D$69*((37-$D$9)/37))</f>
        <v>26609.547990903087</v>
      </c>
      <c r="E47" s="6">
        <f>(('Løntabel oktober 2020'!E44/37*$D$9))+($D$69*((37-$D$9)/37))</f>
        <v>26803.109063946864</v>
      </c>
      <c r="F47" s="6">
        <f>(('Løntabel oktober 2020'!F44/37*$D$9))+($D$69*((37-$D$9)/37))</f>
        <v>27082.547254208581</v>
      </c>
      <c r="G47" s="6">
        <f>(('Løntabel oktober 2020'!G44/37*$D$9))+($D$69*((37-$D$9)/37))</f>
        <v>27276.027109976345</v>
      </c>
    </row>
    <row r="48" spans="1:12" x14ac:dyDescent="0.25">
      <c r="A48" s="2"/>
      <c r="B48" s="2" t="s">
        <v>16</v>
      </c>
      <c r="C48" s="16">
        <f>C47*$D$11</f>
        <v>1448.1557812708757</v>
      </c>
      <c r="D48" s="16">
        <f>D47*$D$11</f>
        <v>1463.5251394996699</v>
      </c>
      <c r="E48" s="16">
        <f>E47*$D$11</f>
        <v>1474.1709985170776</v>
      </c>
      <c r="F48" s="16">
        <f>F47*$D$11</f>
        <v>1489.5400989814721</v>
      </c>
      <c r="G48" s="16">
        <f>G47*$D$11</f>
        <v>1500.1814910486989</v>
      </c>
    </row>
    <row r="49" spans="1:7" x14ac:dyDescent="0.25">
      <c r="A49" s="2"/>
      <c r="B49" s="2" t="s">
        <v>22</v>
      </c>
      <c r="C49" s="16">
        <f>C47-C48</f>
        <v>24881.949332745047</v>
      </c>
      <c r="D49" s="16">
        <f>D47-D48</f>
        <v>25146.022851403417</v>
      </c>
      <c r="E49" s="16">
        <f>E47-E48</f>
        <v>25328.938065429786</v>
      </c>
      <c r="F49" s="16">
        <f>F47-F48</f>
        <v>25593.007155227107</v>
      </c>
      <c r="G49" s="16">
        <f>G47-G48</f>
        <v>25775.845618927648</v>
      </c>
    </row>
    <row r="50" spans="1:7" x14ac:dyDescent="0.25">
      <c r="A50" s="2"/>
      <c r="B50" s="2" t="s">
        <v>27</v>
      </c>
      <c r="C50" s="16">
        <f>C47*$D$12</f>
        <v>2896.3115625417513</v>
      </c>
      <c r="D50" s="16">
        <f>D47*$D$12</f>
        <v>2927.0502789993398</v>
      </c>
      <c r="E50" s="16">
        <f>E47*$D$12</f>
        <v>2948.3419970341552</v>
      </c>
      <c r="F50" s="16">
        <f>F47*$D$12</f>
        <v>2979.0801979629441</v>
      </c>
      <c r="G50" s="16">
        <f>G47*$D$12</f>
        <v>3000.3629820973979</v>
      </c>
    </row>
    <row r="51" spans="1:7" x14ac:dyDescent="0.25">
      <c r="A51" s="2" t="s">
        <v>28</v>
      </c>
      <c r="B51" s="2"/>
      <c r="C51" s="11"/>
      <c r="D51" s="16"/>
      <c r="E51" s="16"/>
      <c r="F51" s="16"/>
      <c r="G51" s="16"/>
    </row>
    <row r="52" spans="1:7" x14ac:dyDescent="0.25">
      <c r="A52" s="4">
        <v>31</v>
      </c>
      <c r="B52" s="5" t="s">
        <v>10</v>
      </c>
      <c r="C52" s="6">
        <f>(('Løntabel oktober 2020'!C49/37*$D$9))+($D$69*((37-$D$9)/37))</f>
        <v>26769.414046563441</v>
      </c>
      <c r="D52" s="6">
        <f>(('Løntabel oktober 2020'!D49/37*$D$9))+($D$69*((37-$D$9)/37))</f>
        <v>27032.324521157734</v>
      </c>
      <c r="E52" s="6">
        <f>(('Løntabel oktober 2020'!E49/37*$D$9))+($D$69*((37-$D$9)/37))</f>
        <v>27214.271523732499</v>
      </c>
      <c r="F52" s="6">
        <f>(('Løntabel oktober 2020'!F49/37*$D$9))+($D$69*((37-$D$9)/37))</f>
        <v>27477.181998326785</v>
      </c>
      <c r="G52" s="6">
        <f>(('Løntabel oktober 2020'!G49/37*$D$9))+($D$69*((37-$D$9)/37))</f>
        <v>27659.129000901547</v>
      </c>
    </row>
    <row r="53" spans="1:7" x14ac:dyDescent="0.25">
      <c r="A53" s="2"/>
      <c r="B53" s="2" t="s">
        <v>16</v>
      </c>
      <c r="C53" s="16">
        <f>C52*$D$11</f>
        <v>1472.3177725609892</v>
      </c>
      <c r="D53" s="16">
        <f>D52*$D$11</f>
        <v>1486.7778486636753</v>
      </c>
      <c r="E53" s="16">
        <f>E52*$D$11</f>
        <v>1496.7849338052874</v>
      </c>
      <c r="F53" s="16">
        <f>F52*$D$11</f>
        <v>1511.2450099079731</v>
      </c>
      <c r="G53" s="16">
        <f>G52*$D$11</f>
        <v>1521.252095049585</v>
      </c>
    </row>
    <row r="54" spans="1:7" x14ac:dyDescent="0.25">
      <c r="A54" s="2"/>
      <c r="B54" s="2" t="s">
        <v>22</v>
      </c>
      <c r="C54" s="16">
        <f>C52-C53</f>
        <v>25297.096274002452</v>
      </c>
      <c r="D54" s="16">
        <f>D52-D53</f>
        <v>25545.54667249406</v>
      </c>
      <c r="E54" s="16">
        <f>E52-E53</f>
        <v>25717.486589927212</v>
      </c>
      <c r="F54" s="16">
        <f>F52-F53</f>
        <v>25965.936988418813</v>
      </c>
      <c r="G54" s="16">
        <f>G52-G53</f>
        <v>26137.876905851961</v>
      </c>
    </row>
    <row r="55" spans="1:7" x14ac:dyDescent="0.25">
      <c r="A55" s="2"/>
      <c r="B55" s="2" t="s">
        <v>27</v>
      </c>
      <c r="C55" s="16">
        <f>C52*$D$12</f>
        <v>2944.6355451219783</v>
      </c>
      <c r="D55" s="16">
        <f>D52*$D$12</f>
        <v>2973.5556973273506</v>
      </c>
      <c r="E55" s="16">
        <f>E52*$D$12</f>
        <v>2993.5698676105749</v>
      </c>
      <c r="F55" s="16">
        <f>F52*$D$12</f>
        <v>3022.4900198159462</v>
      </c>
      <c r="G55" s="16">
        <f>G52*$D$12</f>
        <v>3042.50419009917</v>
      </c>
    </row>
    <row r="56" spans="1:7" x14ac:dyDescent="0.25">
      <c r="A56" s="2"/>
      <c r="B56" s="1"/>
      <c r="C56" s="2"/>
      <c r="D56" s="2"/>
      <c r="E56" s="2"/>
      <c r="F56" s="2"/>
      <c r="G56" s="2"/>
    </row>
    <row r="57" spans="1:7" x14ac:dyDescent="0.25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2020'!C55/37*$D$9))+($D$69*((37-$D$9)/37))</f>
        <v>30683.132447109652</v>
      </c>
      <c r="D58" s="6">
        <f>(('Løntabel oktober 2020'!D55/37*$D$9))+($D$69*((37-$D$9)/37))</f>
        <v>30773.029819489948</v>
      </c>
      <c r="E58" s="6">
        <f>(('Løntabel oktober 2020'!E55/37*$D$9))+($D$69*((37-$D$9)/37))</f>
        <v>30835.225157193017</v>
      </c>
      <c r="F58" s="6">
        <f>(('Løntabel oktober 2020'!F55/37*$D$9))+($D$69*((37-$D$9)/37))</f>
        <v>30925.129473132121</v>
      </c>
      <c r="G58" s="6">
        <f>(('Løntabel oktober 2020'!G55/37*$D$9))+($D$69*((37-$D$9)/37))</f>
        <v>30987.423123829522</v>
      </c>
    </row>
    <row r="59" spans="1:7" x14ac:dyDescent="0.25">
      <c r="A59" s="2"/>
      <c r="B59" s="2" t="s">
        <v>16</v>
      </c>
      <c r="C59" s="16">
        <f>C58*$D$11</f>
        <v>1687.5722845910309</v>
      </c>
      <c r="D59" s="16">
        <f>D58*$D$11</f>
        <v>1692.5166400719472</v>
      </c>
      <c r="E59" s="16">
        <f>E58*$D$11</f>
        <v>1695.9373836456159</v>
      </c>
      <c r="F59" s="16">
        <f>F58*$D$11</f>
        <v>1700.8821210222666</v>
      </c>
      <c r="G59" s="16">
        <f>G58*$D$11</f>
        <v>1704.3082718106236</v>
      </c>
    </row>
    <row r="60" spans="1:7" x14ac:dyDescent="0.25">
      <c r="A60" s="2"/>
      <c r="B60" s="2" t="s">
        <v>22</v>
      </c>
      <c r="C60" s="16">
        <f>C58-C59</f>
        <v>28995.560162518621</v>
      </c>
      <c r="D60" s="16">
        <f>D58-D59</f>
        <v>29080.513179418002</v>
      </c>
      <c r="E60" s="16">
        <f>E58-E59</f>
        <v>29139.287773547403</v>
      </c>
      <c r="F60" s="16">
        <f>F58-F59</f>
        <v>29224.247352109855</v>
      </c>
      <c r="G60" s="16">
        <f>G58-G59</f>
        <v>29283.114852018898</v>
      </c>
    </row>
    <row r="61" spans="1:7" x14ac:dyDescent="0.25">
      <c r="A61" s="2"/>
      <c r="B61" s="2" t="s">
        <v>27</v>
      </c>
      <c r="C61" s="16">
        <f>C58*$D$12</f>
        <v>3375.1445691820618</v>
      </c>
      <c r="D61" s="16">
        <f>D58*$D$12</f>
        <v>3385.0332801438944</v>
      </c>
      <c r="E61" s="16">
        <f>E58*$D$12</f>
        <v>3391.8747672912318</v>
      </c>
      <c r="F61" s="16">
        <f>F58*$D$12</f>
        <v>3401.7642420445331</v>
      </c>
      <c r="G61" s="16">
        <f>G58*$D$12</f>
        <v>3408.6165436212473</v>
      </c>
    </row>
    <row r="62" spans="1:7" x14ac:dyDescent="0.25">
      <c r="A62" s="2" t="s">
        <v>28</v>
      </c>
      <c r="E62" s="10"/>
    </row>
    <row r="69" spans="1:4" x14ac:dyDescent="0.25">
      <c r="A69" s="31" t="s">
        <v>87</v>
      </c>
      <c r="B69" s="31"/>
      <c r="C69" s="31"/>
      <c r="D69" s="32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2021-05-19T06:55:39Z</dcterms:modified>
</cp:coreProperties>
</file>