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77FC0F70-29BE-4EF4-BAF8-A7C1B074E583}" xr6:coauthVersionLast="41" xr6:coauthVersionMax="41" xr10:uidLastSave="{00000000-0000-0000-0000-000000000000}"/>
  <bookViews>
    <workbookView xWindow="-120" yWindow="-120" windowWidth="29040" windowHeight="15840" xr2:uid="{9A377F9A-2EEB-4FC0-A8D3-5F838C1FDD6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13" i="1" l="1"/>
  <c r="D16" i="1" s="1"/>
  <c r="C11" i="1"/>
  <c r="C12" i="1" l="1"/>
  <c r="D12" i="1" s="1"/>
  <c r="C16" i="1" l="1"/>
  <c r="E11" i="1"/>
  <c r="F11" i="1" s="1"/>
  <c r="E12" i="1" l="1"/>
  <c r="F12" i="1" s="1"/>
  <c r="F13" i="1" s="1"/>
  <c r="D13" i="1"/>
  <c r="E13" i="1" l="1"/>
</calcChain>
</file>

<file path=xl/sharedStrings.xml><?xml version="1.0" encoding="utf-8"?>
<sst xmlns="http://schemas.openxmlformats.org/spreadsheetml/2006/main" count="20" uniqueCount="19">
  <si>
    <t>Bioanalytiker</t>
  </si>
  <si>
    <t>Nettoløn (uden pension)</t>
  </si>
  <si>
    <t>Arbejdsgivers pensionsbidrag (10,34%)</t>
  </si>
  <si>
    <t>I alt</t>
  </si>
  <si>
    <t>PLA trin 1 (indtil 2 års praksiserfaring)</t>
  </si>
  <si>
    <t>Overgangstillæg</t>
  </si>
  <si>
    <t>Bruttoløn inkl. eget bidrag (5,16%)</t>
  </si>
  <si>
    <t>Overgangstillæget (brutto inkl.</t>
  </si>
  <si>
    <t>eget pensionsbidrag) udgør kr.</t>
  </si>
  <si>
    <t>Nettoløn (uden pension) i tidligere job</t>
  </si>
  <si>
    <t>Vejledning</t>
  </si>
  <si>
    <t>Antal timer pr. uge i det tidligere job</t>
  </si>
  <si>
    <t>Antal timer pr. uge i det nye job</t>
  </si>
  <si>
    <t xml:space="preserve">Udfyld i de grønne felter til højre: </t>
  </si>
  <si>
    <t>Overgangstillæggets størrelse vil fremgå af det blå felt.</t>
  </si>
  <si>
    <t>1) Medarbejderens timeantal pr. uge i tidligere job</t>
  </si>
  <si>
    <t>2) Medarbejderens nettoløn (uden pensionsbidrag) i tidligere job</t>
  </si>
  <si>
    <t>3) Timeantal pr. uge i den nuværende/kommende ansættelse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</si>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</sst>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.&quot;\ * #,##0.00_ ;_ &quot;kr.&quot;\ * \-#,##0.00_ ;_ &quot;kr.&quot;\ * &quot;-&quot;??_ ;_ @_ "/>
    <numFmt numFmtId="165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165" fontId="0" fillId="0" borderId="1" xfId="1" applyFont="1" applyBorder="1"/>
    <xf numFmtId="165" fontId="0" fillId="0" borderId="1" xfId="0" applyNumberFormat="1" applyBorder="1"/>
    <xf numFmtId="0" fontId="0" fillId="0" borderId="2" xfId="0" applyBorder="1"/>
    <xf numFmtId="165" fontId="0" fillId="0" borderId="2" xfId="1" applyFont="1" applyBorder="1"/>
    <xf numFmtId="165" fontId="0" fillId="0" borderId="2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165" fontId="0" fillId="0" borderId="0" xfId="1" applyFont="1" applyBorder="1"/>
    <xf numFmtId="165" fontId="0" fillId="0" borderId="0" xfId="0" applyNumberFormat="1" applyBorder="1"/>
    <xf numFmtId="165" fontId="2" fillId="0" borderId="0" xfId="1" applyFont="1" applyBorder="1"/>
    <xf numFmtId="165" fontId="2" fillId="0" borderId="0" xfId="0" applyNumberFormat="1" applyFont="1" applyBorder="1"/>
    <xf numFmtId="165" fontId="2" fillId="0" borderId="0" xfId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165" fontId="0" fillId="0" borderId="0" xfId="1" applyFont="1" applyFill="1" applyBorder="1"/>
    <xf numFmtId="165" fontId="0" fillId="0" borderId="0" xfId="0" applyNumberFormat="1" applyFill="1" applyBorder="1"/>
    <xf numFmtId="165" fontId="2" fillId="0" borderId="0" xfId="0" applyNumberFormat="1" applyFont="1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 applyBorder="1"/>
    <xf numFmtId="165" fontId="5" fillId="0" borderId="0" xfId="0" applyNumberFormat="1" applyFont="1" applyBorder="1"/>
    <xf numFmtId="0" fontId="0" fillId="0" borderId="4" xfId="0" applyBorder="1"/>
    <xf numFmtId="0" fontId="2" fillId="0" borderId="9" xfId="0" applyFont="1" applyBorder="1"/>
    <xf numFmtId="165" fontId="2" fillId="0" borderId="9" xfId="1" applyFont="1" applyFill="1" applyBorder="1"/>
    <xf numFmtId="165" fontId="2" fillId="0" borderId="9" xfId="1" applyFont="1" applyBorder="1"/>
    <xf numFmtId="165" fontId="2" fillId="0" borderId="9" xfId="0" applyNumberFormat="1" applyFont="1" applyBorder="1"/>
    <xf numFmtId="0" fontId="0" fillId="2" borderId="0" xfId="0" applyFill="1"/>
    <xf numFmtId="0" fontId="2" fillId="2" borderId="0" xfId="0" applyFont="1" applyFill="1"/>
    <xf numFmtId="0" fontId="4" fillId="0" borderId="0" xfId="0" applyFont="1" applyFill="1"/>
    <xf numFmtId="0" fontId="0" fillId="2" borderId="0" xfId="0" applyFont="1" applyFill="1"/>
    <xf numFmtId="165" fontId="2" fillId="3" borderId="8" xfId="1" applyFont="1" applyFill="1" applyBorder="1"/>
    <xf numFmtId="0" fontId="6" fillId="0" borderId="0" xfId="0" applyFont="1" applyFill="1"/>
    <xf numFmtId="164" fontId="7" fillId="0" borderId="0" xfId="2" applyFont="1" applyFill="1"/>
    <xf numFmtId="0" fontId="0" fillId="2" borderId="4" xfId="0" applyFill="1" applyBorder="1" applyProtection="1"/>
    <xf numFmtId="165" fontId="0" fillId="2" borderId="6" xfId="1" applyFont="1" applyFill="1" applyBorder="1" applyProtection="1"/>
    <xf numFmtId="0" fontId="0" fillId="2" borderId="8" xfId="0" applyFill="1" applyBorder="1" applyProtection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7DB9-D6F8-4EBD-A61C-F3CC966A4112}">
  <dimension ref="B2:P34"/>
  <sheetViews>
    <sheetView tabSelected="1" workbookViewId="0">
      <selection activeCell="E13" sqref="E13"/>
    </sheetView>
  </sheetViews>
  <sheetFormatPr defaultRowHeight="15" x14ac:dyDescent="0.25"/>
  <cols>
    <col min="2" max="2" width="34.7109375" bestFit="1" customWidth="1"/>
    <col min="3" max="4" width="12.7109375" bestFit="1" customWidth="1"/>
    <col min="5" max="5" width="15.28515625" customWidth="1"/>
    <col min="6" max="6" width="10" bestFit="1" customWidth="1"/>
    <col min="9" max="9" width="40.5703125" customWidth="1"/>
    <col min="10" max="10" width="10" bestFit="1" customWidth="1"/>
    <col min="12" max="12" width="34.7109375" bestFit="1" customWidth="1"/>
    <col min="13" max="16" width="12.7109375" bestFit="1" customWidth="1"/>
  </cols>
  <sheetData>
    <row r="2" spans="2:16" x14ac:dyDescent="0.25">
      <c r="B2" s="37" t="s">
        <v>10</v>
      </c>
      <c r="C2" s="36"/>
      <c r="D2" s="36"/>
      <c r="E2" s="36"/>
      <c r="F2" s="36"/>
      <c r="G2" s="36"/>
      <c r="I2" s="25" t="s">
        <v>11</v>
      </c>
      <c r="J2" s="43">
        <v>32</v>
      </c>
    </row>
    <row r="3" spans="2:16" x14ac:dyDescent="0.25">
      <c r="B3" s="39" t="s">
        <v>13</v>
      </c>
      <c r="C3" s="36"/>
      <c r="D3" s="36"/>
      <c r="E3" s="36"/>
      <c r="F3" s="36"/>
      <c r="G3" s="36"/>
      <c r="I3" s="26" t="s">
        <v>9</v>
      </c>
      <c r="J3" s="44"/>
    </row>
    <row r="4" spans="2:16" x14ac:dyDescent="0.25">
      <c r="B4" s="36" t="s">
        <v>15</v>
      </c>
      <c r="C4" s="36"/>
      <c r="D4" s="36"/>
      <c r="E4" s="36"/>
      <c r="F4" s="36"/>
      <c r="G4" s="36"/>
      <c r="I4" s="26"/>
      <c r="J4" s="27" t="s">
        <v>18</v>
      </c>
    </row>
    <row r="5" spans="2:16" x14ac:dyDescent="0.25">
      <c r="B5" s="36" t="s">
        <v>16</v>
      </c>
      <c r="C5" s="36"/>
      <c r="D5" s="36"/>
      <c r="E5" s="36"/>
      <c r="F5" s="36"/>
      <c r="G5" s="36"/>
      <c r="I5" s="28" t="s">
        <v>12</v>
      </c>
      <c r="J5" s="45"/>
    </row>
    <row r="6" spans="2:16" x14ac:dyDescent="0.25">
      <c r="B6" s="36" t="s">
        <v>17</v>
      </c>
      <c r="C6" s="36"/>
      <c r="D6" s="36"/>
      <c r="E6" s="36"/>
      <c r="F6" s="36"/>
      <c r="G6" s="36"/>
      <c r="I6" s="13"/>
      <c r="J6" s="21"/>
    </row>
    <row r="7" spans="2:16" x14ac:dyDescent="0.25">
      <c r="B7" s="36" t="s">
        <v>14</v>
      </c>
      <c r="C7" s="36"/>
      <c r="D7" s="36"/>
      <c r="E7" s="36"/>
      <c r="F7" s="36"/>
      <c r="G7" s="36"/>
      <c r="I7" s="13"/>
      <c r="J7" s="21"/>
    </row>
    <row r="9" spans="2:16" ht="17.25" x14ac:dyDescent="0.3">
      <c r="B9" s="9" t="s">
        <v>0</v>
      </c>
    </row>
    <row r="10" spans="2:16" ht="60" x14ac:dyDescent="0.25">
      <c r="B10" s="7"/>
      <c r="C10" s="8" t="s">
        <v>1</v>
      </c>
      <c r="D10" s="8" t="s">
        <v>6</v>
      </c>
      <c r="E10" s="8" t="s">
        <v>2</v>
      </c>
      <c r="F10" s="8" t="s">
        <v>3</v>
      </c>
      <c r="L10" s="11"/>
      <c r="M10" s="12"/>
      <c r="N10" s="12"/>
      <c r="O10" s="12"/>
      <c r="P10" s="12"/>
    </row>
    <row r="11" spans="2:16" x14ac:dyDescent="0.25">
      <c r="B11" s="4" t="s">
        <v>4</v>
      </c>
      <c r="C11" s="5">
        <f>D11*(100-5.16)/100</f>
        <v>0</v>
      </c>
      <c r="D11" s="5">
        <f>33368.91/37*$J$5</f>
        <v>0</v>
      </c>
      <c r="E11" s="5">
        <f>D11*10.34/100</f>
        <v>0</v>
      </c>
      <c r="F11" s="6">
        <f>E11+D11</f>
        <v>0</v>
      </c>
      <c r="L11" s="13"/>
      <c r="M11" s="14"/>
      <c r="N11" s="14"/>
      <c r="O11" s="14"/>
      <c r="P11" s="15"/>
    </row>
    <row r="12" spans="2:16" x14ac:dyDescent="0.25">
      <c r="B12" s="1" t="s">
        <v>5</v>
      </c>
      <c r="C12" s="2">
        <f>IF((C13-C11)&lt;0,0,(C13-C11))</f>
        <v>0</v>
      </c>
      <c r="D12" s="2">
        <f>C12*100/(100-5.16)</f>
        <v>0</v>
      </c>
      <c r="E12" s="2">
        <f>D12*10.34/100</f>
        <v>0</v>
      </c>
      <c r="F12" s="3">
        <f>E12+D12</f>
        <v>0</v>
      </c>
      <c r="L12" s="13"/>
      <c r="M12" s="14"/>
      <c r="N12" s="14"/>
      <c r="O12" s="14"/>
      <c r="P12" s="15"/>
    </row>
    <row r="13" spans="2:16" ht="15.75" thickBot="1" x14ac:dyDescent="0.3">
      <c r="B13" s="32" t="s">
        <v>3</v>
      </c>
      <c r="C13" s="33">
        <f>J3/J2*J5</f>
        <v>0</v>
      </c>
      <c r="D13" s="34">
        <f>D11+D12</f>
        <v>0</v>
      </c>
      <c r="E13" s="34">
        <f>E12+E11</f>
        <v>0</v>
      </c>
      <c r="F13" s="35">
        <f>F12+F11</f>
        <v>0</v>
      </c>
      <c r="I13" s="10"/>
      <c r="L13" s="11"/>
      <c r="M13" s="18"/>
      <c r="N13" s="16"/>
      <c r="O13" s="16"/>
      <c r="P13" s="17"/>
    </row>
    <row r="14" spans="2:16" x14ac:dyDescent="0.25">
      <c r="B14" s="29"/>
      <c r="C14" s="30"/>
      <c r="D14" s="30"/>
      <c r="E14" s="30"/>
      <c r="F14" s="30"/>
    </row>
    <row r="15" spans="2:16" x14ac:dyDescent="0.25">
      <c r="B15" s="25" t="s">
        <v>7</v>
      </c>
      <c r="C15" s="31"/>
      <c r="D15" s="30"/>
      <c r="E15" s="30"/>
      <c r="F15" s="30"/>
    </row>
    <row r="16" spans="2:16" x14ac:dyDescent="0.25">
      <c r="B16" s="28" t="s">
        <v>8</v>
      </c>
      <c r="C16" s="40" t="b">
        <f>IF(4476.63/37*J5&gt;D12,D12)</f>
        <v>0</v>
      </c>
      <c r="D16" s="38" t="str">
        <f>IF(C13&gt;(35892.7101/37*J5),"Bioanalytikeren bør indplaceres på løntrin 2"," ")</f>
        <v xml:space="preserve"> </v>
      </c>
      <c r="E16" s="30"/>
      <c r="F16" s="30"/>
    </row>
    <row r="17" spans="2:6" x14ac:dyDescent="0.25">
      <c r="B17" s="29"/>
      <c r="C17" s="30"/>
      <c r="D17" s="41"/>
      <c r="E17" s="30"/>
      <c r="F17" s="30"/>
    </row>
    <row r="18" spans="2:6" ht="17.25" x14ac:dyDescent="0.4">
      <c r="D18" s="42"/>
    </row>
    <row r="28" spans="2:6" x14ac:dyDescent="0.25">
      <c r="B28" s="19"/>
      <c r="C28" s="20"/>
      <c r="D28" s="20"/>
      <c r="E28" s="20"/>
      <c r="F28" s="20"/>
    </row>
    <row r="29" spans="2:6" x14ac:dyDescent="0.25">
      <c r="B29" s="21"/>
      <c r="C29" s="22"/>
      <c r="D29" s="22"/>
      <c r="E29" s="22"/>
      <c r="F29" s="23"/>
    </row>
    <row r="30" spans="2:6" x14ac:dyDescent="0.25">
      <c r="B30" s="21"/>
      <c r="C30" s="22"/>
      <c r="D30" s="22"/>
      <c r="E30" s="22"/>
      <c r="F30" s="23"/>
    </row>
    <row r="31" spans="2:6" x14ac:dyDescent="0.25">
      <c r="B31" s="19"/>
      <c r="C31" s="18"/>
      <c r="D31" s="18"/>
      <c r="E31" s="18"/>
      <c r="F31" s="24"/>
    </row>
    <row r="32" spans="2:6" x14ac:dyDescent="0.25">
      <c r="B32" s="19"/>
      <c r="C32" s="24"/>
      <c r="D32" s="24"/>
      <c r="E32" s="24"/>
      <c r="F32" s="24"/>
    </row>
    <row r="33" spans="2:6" x14ac:dyDescent="0.25">
      <c r="B33" s="21"/>
      <c r="C33" s="21"/>
      <c r="D33" s="21"/>
      <c r="E33" s="21"/>
      <c r="F33" s="21"/>
    </row>
    <row r="34" spans="2:6" x14ac:dyDescent="0.25">
      <c r="B34" s="21"/>
      <c r="C34" s="23"/>
      <c r="D34" s="21"/>
      <c r="E34" s="21"/>
      <c r="F34" s="21"/>
    </row>
  </sheetData>
  <sheetProtection algorithmName="SHA-512" hashValue="zzfowc/xDrY6IpFHzYx7gkQSRzFXqQK/1RGxU9GkggnZ4MoqxkXVoF+nILSiMm1GlAdXKKRRCKAjhgjwJZGhog==" saltValue="gRScSwtXREkybc1P88Rtcw==" spinCount="100000" sheet="1" objects="1" scenarios="1"/>
  <protectedRanges>
    <protectedRange sqref="J2:J3 J5:J7" name="Område2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2019-02-05T13:01:23Z</cp:lastPrinted>
  <dcterms:created xsi:type="dcterms:W3CDTF">2019-01-30T12:49:58Z</dcterms:created>
  <dcterms:modified xsi:type="dcterms:W3CDTF">2019-10-31T09:50:26Z</dcterms:modified>
</cp:coreProperties>
</file>