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AE27EFA5-663B-4F16-9401-4D89871825E6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Fuldtid" sheetId="3" r:id="rId1"/>
    <sheet name="Deltid" sheetId="2" r:id="rId2"/>
    <sheet name="Timeløn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B6" i="3" l="1"/>
  <c r="B7" i="2"/>
  <c r="B10" i="2"/>
  <c r="B5" i="1" s="1"/>
  <c r="B11" i="2"/>
  <c r="B6" i="1" s="1"/>
  <c r="B12" i="2"/>
  <c r="B7" i="1" s="1"/>
  <c r="B9" i="2"/>
  <c r="B4" i="1" s="1"/>
  <c r="C20" i="1" l="1"/>
  <c r="C12" i="1"/>
  <c r="C28" i="3" l="1"/>
  <c r="C26" i="3"/>
  <c r="C27" i="3" s="1"/>
  <c r="C25" i="2" l="1"/>
  <c r="C21" i="2"/>
  <c r="C15" i="1"/>
  <c r="C17" i="2"/>
  <c r="C24" i="3"/>
  <c r="C22" i="3"/>
  <c r="C23" i="3" s="1"/>
  <c r="C20" i="3"/>
  <c r="C18" i="3"/>
  <c r="C19" i="3" s="1"/>
  <c r="B6" i="2" l="1"/>
  <c r="C16" i="1"/>
  <c r="C19" i="1" s="1"/>
  <c r="C26" i="2"/>
  <c r="C27" i="2" s="1"/>
  <c r="C28" i="2"/>
  <c r="C20" i="2"/>
  <c r="C23" i="1"/>
  <c r="C21" i="1"/>
  <c r="C22" i="1" s="1"/>
  <c r="C22" i="2"/>
  <c r="C23" i="2" s="1"/>
  <c r="C24" i="2"/>
  <c r="C17" i="1"/>
  <c r="C18" i="1" s="1"/>
  <c r="C13" i="1"/>
  <c r="C14" i="1" s="1"/>
  <c r="C18" i="2"/>
  <c r="C19" i="2" s="1"/>
</calcChain>
</file>

<file path=xl/sharedStrings.xml><?xml version="1.0" encoding="utf-8"?>
<sst xmlns="http://schemas.openxmlformats.org/spreadsheetml/2006/main" count="78" uniqueCount="25">
  <si>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</si>
  <si>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</si>
  <si>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</si>
  <si>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</si>
  <si>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</si>
  <si>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</si>
  <si>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</si>
  <si>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</si>
  <si>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</si>
  <si>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</si>
  <si>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</si>
  <si>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</si>
  <si>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Egetbidrag pension (ledende bioanalytiker):</t>
  </si>
  <si>
    <t>Egetbidrag pension:</t>
  </si>
  <si>
    <t>Arbejdsgiverbidrag pension (ledende bioanalytiker):</t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</si>
  <si>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</si>
  <si>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</si>
  <si>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</si>
  <si>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Løn gældende pr. 1. dec. 2020</t>
  </si>
  <si>
    <t>Nuværende tillæg:</t>
  </si>
  <si>
    <t>Nyt tillæg:</t>
  </si>
  <si>
    <t>Personlige løntillæg reguleres med:</t>
  </si>
  <si>
    <t>Eventuelle personlige tillæg skal også reguleres pr. 1. dec.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</si>
  <si>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</si>
  <si>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praksisbioanalytiker arbejder 21 timer og 45 minutter pr. uge: 45/60=0,75. Altså skal der indtastes 21,75.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</si>
</sst>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10" fontId="0" fillId="0" borderId="0" xfId="2" applyNumberFormat="1" applyFont="1"/>
    <xf numFmtId="10" fontId="0" fillId="0" borderId="0" xfId="0" applyNumberFormat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0" fontId="5" fillId="0" borderId="0" xfId="2" applyNumberFormat="1" applyFont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jek\OK18%20PLA\DSR\L&#248;ntabeller\L&#248;ntabel%20for%20bioanalytikere%20-%20decemb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dtid"/>
      <sheetName val="Deltid"/>
      <sheetName val="Timeløn"/>
    </sheetNames>
    <sheetDataSet>
      <sheetData sheetId="0">
        <row r="12">
          <cell r="C12">
            <v>33368.910000000003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workbookViewId="0">
      <selection activeCell="A4" sqref="A4"/>
    </sheetView>
  </sheetViews>
  <sheetFormatPr defaultRowHeight="14.4" x14ac:dyDescent="0.3"/>
  <cols>
    <col min="1" max="1" width="48.77734375" bestFit="1" customWidth="1"/>
    <col min="2" max="2" width="18.21875" bestFit="1" customWidth="1"/>
    <col min="3" max="3" width="15.21875" customWidth="1"/>
    <col min="4" max="4" width="9.77734375" bestFit="1" customWidth="1"/>
  </cols>
  <sheetData>
    <row r="1" spans="1:22" x14ac:dyDescent="0.3">
      <c r="A1" s="6" t="s">
        <v>15</v>
      </c>
    </row>
    <row r="2" spans="1:22" x14ac:dyDescent="0.3">
      <c r="A2" s="7" t="s">
        <v>18</v>
      </c>
    </row>
    <row r="4" spans="1:22" ht="15" thickBot="1" x14ac:dyDescent="0.35">
      <c r="A4" s="12" t="s">
        <v>22</v>
      </c>
      <c r="B4" s="12"/>
    </row>
    <row r="5" spans="1:22" ht="15" thickBot="1" x14ac:dyDescent="0.35">
      <c r="A5" s="12" t="s">
        <v>19</v>
      </c>
      <c r="B5" s="13"/>
    </row>
    <row r="6" spans="1:22" ht="15" thickBot="1" x14ac:dyDescent="0.35">
      <c r="A6" s="12" t="s">
        <v>20</v>
      </c>
      <c r="B6" s="14">
        <f>+B5*B7+B5</f>
        <v>0</v>
      </c>
    </row>
    <row r="7" spans="1:22" x14ac:dyDescent="0.3">
      <c r="A7" s="12" t="s">
        <v>21</v>
      </c>
      <c r="B7" s="15">
        <f>+C17/[1]Fuldtid!$C$12-1</f>
        <v>3.0600040576692411E-2</v>
      </c>
    </row>
    <row r="9" spans="1:22" x14ac:dyDescent="0.3">
      <c r="A9" t="s">
        <v>13</v>
      </c>
      <c r="B9" s="10">
        <v>5.16E-2</v>
      </c>
    </row>
    <row r="10" spans="1:22" x14ac:dyDescent="0.3">
      <c r="A10" t="s">
        <v>7</v>
      </c>
      <c r="B10" s="10">
        <v>0.10340000000000001</v>
      </c>
    </row>
    <row r="11" spans="1:22" x14ac:dyDescent="0.3">
      <c r="A11" t="s">
        <v>12</v>
      </c>
      <c r="B11" s="11">
        <v>0.06</v>
      </c>
    </row>
    <row r="12" spans="1:22" x14ac:dyDescent="0.3">
      <c r="A12" t="s">
        <v>14</v>
      </c>
      <c r="B12" s="11">
        <v>0.12</v>
      </c>
    </row>
    <row r="15" spans="1:22" x14ac:dyDescent="0.3">
      <c r="C15" s="8" t="s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3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3">
      <c r="A17" s="1" t="s">
        <v>8</v>
      </c>
      <c r="B17" s="1" t="s">
        <v>5</v>
      </c>
      <c r="C17" s="2">
        <v>34390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">
      <c r="B18" t="s">
        <v>1</v>
      </c>
      <c r="C18" s="3">
        <f>C17*B9</f>
        <v>1774.5240000000001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3">
      <c r="B19" t="s">
        <v>2</v>
      </c>
      <c r="C19" s="3">
        <f>C17-C18</f>
        <v>32615.475999999999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3">
      <c r="B20" t="s">
        <v>3</v>
      </c>
      <c r="C20" s="3">
        <f>C17*B10</f>
        <v>3555.9260000000004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3">
      <c r="A21" s="1" t="s">
        <v>9</v>
      </c>
      <c r="B21" s="1" t="s">
        <v>5</v>
      </c>
      <c r="C21" s="2">
        <v>39003.61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3">
      <c r="B22" t="s">
        <v>1</v>
      </c>
      <c r="C22" s="3">
        <f>C21*B9</f>
        <v>2012.586276</v>
      </c>
    </row>
    <row r="23" spans="1:22" x14ac:dyDescent="0.3">
      <c r="B23" t="s">
        <v>2</v>
      </c>
      <c r="C23" s="3">
        <f>C21-C22</f>
        <v>36991.023723999999</v>
      </c>
    </row>
    <row r="24" spans="1:22" x14ac:dyDescent="0.3">
      <c r="B24" t="s">
        <v>3</v>
      </c>
      <c r="C24" s="3">
        <f>C21*B10</f>
        <v>4032.9732740000004</v>
      </c>
    </row>
    <row r="25" spans="1:22" x14ac:dyDescent="0.3">
      <c r="A25" s="1" t="s">
        <v>4</v>
      </c>
      <c r="B25" s="1" t="s">
        <v>5</v>
      </c>
      <c r="C25" s="2">
        <v>46248.47</v>
      </c>
    </row>
    <row r="26" spans="1:22" x14ac:dyDescent="0.3">
      <c r="B26" t="s">
        <v>1</v>
      </c>
      <c r="C26" s="3">
        <f>C25*B11</f>
        <v>2774.9081999999999</v>
      </c>
    </row>
    <row r="27" spans="1:22" x14ac:dyDescent="0.3">
      <c r="B27" t="s">
        <v>2</v>
      </c>
      <c r="C27" s="3">
        <f>C25-C26</f>
        <v>43473.561800000003</v>
      </c>
    </row>
    <row r="28" spans="1:22" x14ac:dyDescent="0.3">
      <c r="B28" t="s">
        <v>3</v>
      </c>
      <c r="C28" s="3">
        <f>C25*B12</f>
        <v>5549.8163999999997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workbookViewId="0">
      <selection activeCell="G15" sqref="G15:G18"/>
    </sheetView>
  </sheetViews>
  <sheetFormatPr defaultRowHeight="14.4" x14ac:dyDescent="0.3"/>
  <cols>
    <col min="1" max="1" width="48.77734375" bestFit="1" customWidth="1"/>
    <col min="2" max="2" width="18.21875" bestFit="1" customWidth="1"/>
    <col min="3" max="3" width="14.21875" customWidth="1"/>
    <col min="4" max="4" width="10" bestFit="1" customWidth="1"/>
    <col min="7" max="7" width="28.5546875" bestFit="1" customWidth="1"/>
  </cols>
  <sheetData>
    <row r="1" spans="1:8" x14ac:dyDescent="0.3">
      <c r="A1" s="6" t="s">
        <v>16</v>
      </c>
    </row>
    <row r="2" spans="1:8" x14ac:dyDescent="0.3">
      <c r="A2" s="7" t="s">
        <v>18</v>
      </c>
    </row>
    <row r="4" spans="1:8" ht="15" thickBot="1" x14ac:dyDescent="0.35">
      <c r="A4" s="12" t="s">
        <v>22</v>
      </c>
      <c r="B4" s="12"/>
    </row>
    <row r="5" spans="1:8" ht="15" thickBot="1" x14ac:dyDescent="0.35">
      <c r="A5" s="12" t="s">
        <v>19</v>
      </c>
      <c r="B5" s="13"/>
    </row>
    <row r="6" spans="1:8" ht="15" thickBot="1" x14ac:dyDescent="0.35">
      <c r="A6" s="12" t="s">
        <v>20</v>
      </c>
      <c r="B6" s="14">
        <f>+B5*B7+B5</f>
        <v>0</v>
      </c>
    </row>
    <row r="7" spans="1:8" x14ac:dyDescent="0.3">
      <c r="A7" s="12" t="s">
        <v>21</v>
      </c>
      <c r="B7" s="15">
        <f>+Fuldtid!B7</f>
        <v>3.0600040576692411E-2</v>
      </c>
    </row>
    <row r="8" spans="1:8" ht="15" thickBot="1" x14ac:dyDescent="0.35"/>
    <row r="9" spans="1:8" ht="15" thickBot="1" x14ac:dyDescent="0.35">
      <c r="A9" t="s">
        <v>6</v>
      </c>
      <c r="B9" s="10">
        <f>+Fuldtid!B9</f>
        <v>5.16E-2</v>
      </c>
      <c r="G9" t="s">
        <v>10</v>
      </c>
      <c r="H9" s="5">
        <v>37</v>
      </c>
    </row>
    <row r="10" spans="1:8" x14ac:dyDescent="0.3">
      <c r="A10" t="s">
        <v>7</v>
      </c>
      <c r="B10" s="10">
        <f>+Fuldtid!B10</f>
        <v>0.10340000000000001</v>
      </c>
    </row>
    <row r="11" spans="1:8" x14ac:dyDescent="0.3">
      <c r="A11" t="s">
        <v>12</v>
      </c>
      <c r="B11" s="10">
        <f>+Fuldtid!B11</f>
        <v>0.06</v>
      </c>
      <c r="G11" s="16" t="s">
        <v>23</v>
      </c>
    </row>
    <row r="12" spans="1:8" x14ac:dyDescent="0.3">
      <c r="A12" t="s">
        <v>14</v>
      </c>
      <c r="B12" s="10">
        <f>+Fuldtid!B12</f>
        <v>0.12</v>
      </c>
      <c r="G12" s="16"/>
    </row>
    <row r="13" spans="1:8" x14ac:dyDescent="0.3">
      <c r="G13" s="16"/>
    </row>
    <row r="15" spans="1:8" x14ac:dyDescent="0.3">
      <c r="C15" s="8" t="s">
        <v>0</v>
      </c>
      <c r="G15" s="16" t="s">
        <v>24</v>
      </c>
    </row>
    <row r="16" spans="1:8" x14ac:dyDescent="0.3">
      <c r="G16" s="16"/>
    </row>
    <row r="17" spans="1:7" x14ac:dyDescent="0.3">
      <c r="A17" s="1" t="s">
        <v>8</v>
      </c>
      <c r="B17" s="1" t="s">
        <v>5</v>
      </c>
      <c r="C17" s="2">
        <f>(Fuldtid!C17/37*Deltid!H9)</f>
        <v>34390</v>
      </c>
      <c r="G17" s="16"/>
    </row>
    <row r="18" spans="1:7" x14ac:dyDescent="0.3">
      <c r="B18" t="s">
        <v>1</v>
      </c>
      <c r="C18" s="3">
        <f>C17*B9</f>
        <v>1774.5240000000001</v>
      </c>
      <c r="G18" s="16"/>
    </row>
    <row r="19" spans="1:7" x14ac:dyDescent="0.3">
      <c r="B19" t="s">
        <v>2</v>
      </c>
      <c r="C19" s="3">
        <f>C17-C18</f>
        <v>32615.475999999999</v>
      </c>
    </row>
    <row r="20" spans="1:7" x14ac:dyDescent="0.3">
      <c r="B20" t="s">
        <v>3</v>
      </c>
      <c r="C20" s="3">
        <f>C17*B10</f>
        <v>3555.9260000000004</v>
      </c>
    </row>
    <row r="21" spans="1:7" x14ac:dyDescent="0.3">
      <c r="A21" s="1" t="s">
        <v>9</v>
      </c>
      <c r="B21" s="1" t="s">
        <v>5</v>
      </c>
      <c r="C21" s="2">
        <f>(Fuldtid!C21/37*Deltid!H9)</f>
        <v>39003.61</v>
      </c>
    </row>
    <row r="22" spans="1:7" x14ac:dyDescent="0.3">
      <c r="B22" t="s">
        <v>1</v>
      </c>
      <c r="C22" s="3">
        <f>C21*B9</f>
        <v>2012.586276</v>
      </c>
    </row>
    <row r="23" spans="1:7" x14ac:dyDescent="0.3">
      <c r="B23" t="s">
        <v>2</v>
      </c>
      <c r="C23" s="3">
        <f>C21-C22</f>
        <v>36991.023723999999</v>
      </c>
    </row>
    <row r="24" spans="1:7" x14ac:dyDescent="0.3">
      <c r="B24" t="s">
        <v>3</v>
      </c>
      <c r="C24" s="3">
        <f>C21*B10</f>
        <v>4032.9732740000004</v>
      </c>
    </row>
    <row r="25" spans="1:7" x14ac:dyDescent="0.3">
      <c r="A25" s="1" t="s">
        <v>4</v>
      </c>
      <c r="B25" s="1" t="s">
        <v>5</v>
      </c>
      <c r="C25" s="2">
        <f>Fuldtid!C25/37*Deltid!H9</f>
        <v>46248.47</v>
      </c>
    </row>
    <row r="26" spans="1:7" x14ac:dyDescent="0.3">
      <c r="B26" t="s">
        <v>1</v>
      </c>
      <c r="C26" s="3">
        <f>C25*B11</f>
        <v>2774.9081999999999</v>
      </c>
    </row>
    <row r="27" spans="1:7" x14ac:dyDescent="0.3">
      <c r="B27" t="s">
        <v>2</v>
      </c>
      <c r="C27" s="3">
        <f>C25-C26</f>
        <v>43473.561800000003</v>
      </c>
    </row>
    <row r="28" spans="1:7" x14ac:dyDescent="0.3">
      <c r="B28" t="s">
        <v>3</v>
      </c>
      <c r="C28" s="3">
        <f>C25*B12</f>
        <v>5549.8163999999997</v>
      </c>
    </row>
  </sheetData>
  <mergeCells count="2">
    <mergeCell ref="G11:G13"/>
    <mergeCell ref="G15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A3" sqref="A3"/>
    </sheetView>
  </sheetViews>
  <sheetFormatPr defaultRowHeight="14.4" x14ac:dyDescent="0.3"/>
  <cols>
    <col min="1" max="1" width="48.77734375" bestFit="1" customWidth="1"/>
    <col min="2" max="3" width="18.21875" bestFit="1" customWidth="1"/>
    <col min="4" max="4" width="10" bestFit="1" customWidth="1"/>
  </cols>
  <sheetData>
    <row r="1" spans="1:3" x14ac:dyDescent="0.3">
      <c r="A1" s="6" t="s">
        <v>17</v>
      </c>
    </row>
    <row r="2" spans="1:3" x14ac:dyDescent="0.3">
      <c r="A2" s="7" t="s">
        <v>18</v>
      </c>
    </row>
    <row r="3" spans="1:3" x14ac:dyDescent="0.3">
      <c r="A3" s="9" t="s">
        <v>11</v>
      </c>
    </row>
    <row r="4" spans="1:3" x14ac:dyDescent="0.3">
      <c r="A4" t="s">
        <v>6</v>
      </c>
      <c r="B4" s="10">
        <f>+Deltid!B9</f>
        <v>5.16E-2</v>
      </c>
    </row>
    <row r="5" spans="1:3" x14ac:dyDescent="0.3">
      <c r="A5" t="s">
        <v>7</v>
      </c>
      <c r="B5" s="10">
        <f>+Deltid!B10</f>
        <v>0.10340000000000001</v>
      </c>
    </row>
    <row r="6" spans="1:3" x14ac:dyDescent="0.3">
      <c r="A6" t="s">
        <v>12</v>
      </c>
      <c r="B6" s="10">
        <f>+Deltid!B11</f>
        <v>0.06</v>
      </c>
    </row>
    <row r="7" spans="1:3" x14ac:dyDescent="0.3">
      <c r="A7" t="s">
        <v>14</v>
      </c>
      <c r="B7" s="10">
        <f>+Deltid!B12</f>
        <v>0.12</v>
      </c>
    </row>
    <row r="10" spans="1:3" x14ac:dyDescent="0.3">
      <c r="C10" s="8" t="s">
        <v>0</v>
      </c>
    </row>
    <row r="12" spans="1:3" x14ac:dyDescent="0.3">
      <c r="A12" s="1" t="s">
        <v>8</v>
      </c>
      <c r="B12" s="1" t="s">
        <v>5</v>
      </c>
      <c r="C12" s="2">
        <f>Fuldtid!C17/(160+1/3)</f>
        <v>214.49064449064448</v>
      </c>
    </row>
    <row r="13" spans="1:3" x14ac:dyDescent="0.3">
      <c r="B13" t="s">
        <v>1</v>
      </c>
      <c r="C13" s="3">
        <f>C12*B4</f>
        <v>11.067717255717255</v>
      </c>
    </row>
    <row r="14" spans="1:3" x14ac:dyDescent="0.3">
      <c r="B14" t="s">
        <v>2</v>
      </c>
      <c r="C14" s="3">
        <f>C12-C13</f>
        <v>203.42292723492722</v>
      </c>
    </row>
    <row r="15" spans="1:3" x14ac:dyDescent="0.3">
      <c r="B15" t="s">
        <v>3</v>
      </c>
      <c r="C15" s="3">
        <f>C12*B5</f>
        <v>22.178332640332641</v>
      </c>
    </row>
    <row r="16" spans="1:3" x14ac:dyDescent="0.3">
      <c r="A16" s="1" t="s">
        <v>9</v>
      </c>
      <c r="B16" s="1" t="s">
        <v>5</v>
      </c>
      <c r="C16" s="2">
        <f>Deltid!C21/(160+1/3)</f>
        <v>243.26575883575882</v>
      </c>
    </row>
    <row r="17" spans="1:3" x14ac:dyDescent="0.3">
      <c r="B17" t="s">
        <v>1</v>
      </c>
      <c r="C17" s="3">
        <f>C16*B4</f>
        <v>12.552513155925155</v>
      </c>
    </row>
    <row r="18" spans="1:3" x14ac:dyDescent="0.3">
      <c r="B18" t="s">
        <v>2</v>
      </c>
      <c r="C18" s="3">
        <f>C16-C17</f>
        <v>230.71324567983368</v>
      </c>
    </row>
    <row r="19" spans="1:3" x14ac:dyDescent="0.3">
      <c r="B19" t="s">
        <v>3</v>
      </c>
      <c r="C19" s="3">
        <f>C16*B5</f>
        <v>25.153679463617465</v>
      </c>
    </row>
    <row r="20" spans="1:3" x14ac:dyDescent="0.3">
      <c r="A20" s="1" t="s">
        <v>4</v>
      </c>
      <c r="B20" s="1" t="s">
        <v>5</v>
      </c>
      <c r="C20" s="2">
        <f>Fuldtid!C25/(160+1/3)</f>
        <v>288.45199584199582</v>
      </c>
    </row>
    <row r="21" spans="1:3" x14ac:dyDescent="0.3">
      <c r="B21" t="s">
        <v>1</v>
      </c>
      <c r="C21" s="3">
        <f>C20*B6</f>
        <v>17.30711975051975</v>
      </c>
    </row>
    <row r="22" spans="1:3" x14ac:dyDescent="0.3">
      <c r="B22" t="s">
        <v>2</v>
      </c>
      <c r="C22" s="3">
        <f>C20-C21</f>
        <v>271.14487609147608</v>
      </c>
    </row>
    <row r="23" spans="1:3" x14ac:dyDescent="0.3">
      <c r="B23" t="s">
        <v>3</v>
      </c>
      <c r="C23" s="3">
        <f>C20*B7</f>
        <v>34.614239501039499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2019-01-29T11:05:13Z</cp:lastPrinted>
  <dcterms:created xsi:type="dcterms:W3CDTF">2017-10-25T08:33:19Z</dcterms:created>
  <dcterms:modified xsi:type="dcterms:W3CDTF">2021-05-19T06:49:16Z</dcterms:modified>
</cp:coreProperties>
</file>