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13_ncr:1_{92A83BD2-40B1-4932-8F4E-CF9F4861607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uldtid" sheetId="3" r:id="rId1"/>
    <sheet name="Deltid" sheetId="2" r:id="rId2"/>
    <sheet name="Timeløn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2" l="1"/>
  <c r="B8" i="1" s="1"/>
  <c r="B9" i="2"/>
  <c r="B9" i="1" s="1"/>
  <c r="B10" i="2"/>
  <c r="B10" i="1" s="1"/>
  <c r="B7" i="2"/>
  <c r="B7" i="1" s="1"/>
  <c r="C23" i="1" l="1"/>
  <c r="C15" i="1"/>
  <c r="C26" i="3" l="1"/>
  <c r="C24" i="3"/>
  <c r="C25" i="3" s="1"/>
  <c r="C23" i="2" l="1"/>
  <c r="C19" i="2"/>
  <c r="C18" i="1"/>
  <c r="C15" i="2"/>
  <c r="C22" i="3"/>
  <c r="C20" i="3"/>
  <c r="C21" i="3" s="1"/>
  <c r="C18" i="3"/>
  <c r="C16" i="3"/>
  <c r="C17" i="3" s="1"/>
  <c r="C19" i="1" l="1"/>
  <c r="C22" i="1" s="1"/>
  <c r="C24" i="2"/>
  <c r="C25" i="2" s="1"/>
  <c r="C26" i="2"/>
  <c r="C18" i="2"/>
  <c r="C26" i="1"/>
  <c r="C24" i="1"/>
  <c r="C25" i="1" s="1"/>
  <c r="C20" i="2"/>
  <c r="C21" i="2" s="1"/>
  <c r="C22" i="2"/>
  <c r="C16" i="1"/>
  <c r="C17" i="1" s="1"/>
  <c r="C16" i="2"/>
  <c r="C17" i="2" s="1"/>
  <c r="C20" i="1" l="1"/>
  <c r="C21" i="1" s="1"/>
</calcChain>
</file>

<file path=xl/sharedStrings.xml><?xml version="1.0" encoding="utf-8"?>
<sst xmlns="http://schemas.openxmlformats.org/spreadsheetml/2006/main" count="71" uniqueCount="20">
  <si>
    <t>Grundsats</t>
  </si>
  <si>
    <t>Egetbidrag</t>
  </si>
  <si>
    <t>Nettoløn</t>
  </si>
  <si>
    <t>Arbejdsgiverbidrag</t>
  </si>
  <si>
    <t>Ledende sygeplejersker</t>
  </si>
  <si>
    <t>Bruttoløn</t>
  </si>
  <si>
    <t>Egetbidrag pension</t>
  </si>
  <si>
    <t>Arbejdsgiverbidrag pension:</t>
  </si>
  <si>
    <t>Indtil 2 års praksiserfaring</t>
  </si>
  <si>
    <t>Efter 2 år praksiserfaring</t>
  </si>
  <si>
    <t>INDTAST ANTAL TIMER PR. UGE</t>
  </si>
  <si>
    <t/>
  </si>
  <si>
    <t>Egetbidrag pension (ledende bioanalytiker):</t>
  </si>
  <si>
    <t>Egetbidrag pension:</t>
  </si>
  <si>
    <t>Arbejdsgiverbidrag pension (ledende bioanalytiker):</t>
  </si>
  <si>
    <t>Interaktiv løntabel til deltidsansatte ekskl. tillæg til tjenestedragt</t>
  </si>
  <si>
    <t>Interaktiv løntabel til timelønnede ekskl. tillæg til tjenestedragt</t>
  </si>
  <si>
    <t>Løn gældende pr. 1. dec. 2018</t>
  </si>
  <si>
    <r>
      <t xml:space="preserve">Lønnen er blevet reguleret med 1,45% - </t>
    </r>
    <r>
      <rPr>
        <b/>
        <sz val="11"/>
        <color theme="1"/>
        <rFont val="Calibri"/>
        <family val="2"/>
        <scheme val="minor"/>
      </rPr>
      <t>husk</t>
    </r>
    <r>
      <rPr>
        <sz val="11"/>
        <color theme="1"/>
        <rFont val="Calibri"/>
        <family val="2"/>
        <scheme val="minor"/>
      </rPr>
      <t xml:space="preserve"> at de personlige tillæg også skal reguleres</t>
    </r>
  </si>
  <si>
    <r>
      <t>Interaktiv løntabel til fuldtidsansatte bioanalytikere ekskl. tillæg til tjenestedragt  (</t>
    </r>
    <r>
      <rPr>
        <b/>
        <sz val="11"/>
        <color rgb="FFFF0000"/>
        <rFont val="Calibri"/>
        <family val="2"/>
        <scheme val="minor"/>
      </rPr>
      <t>OBS OBS</t>
    </r>
    <r>
      <rPr>
        <b/>
        <sz val="11"/>
        <color theme="1"/>
        <rFont val="Calibri"/>
        <family val="2"/>
        <scheme val="minor"/>
      </rPr>
      <t xml:space="preserve"> for deltid samt timeløn da skift faneblad nederst i billedet)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</si>
</sst>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43" fontId="0" fillId="2" borderId="0" xfId="1" applyFont="1" applyFill="1"/>
    <xf numFmtId="43" fontId="0" fillId="0" borderId="0" xfId="1" applyFont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quotePrefix="1"/>
    <xf numFmtId="10" fontId="0" fillId="0" borderId="0" xfId="2" applyNumberFormat="1" applyFont="1"/>
    <xf numFmtId="10" fontId="0" fillId="0" borderId="0" xfId="0" applyNumberFormat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workbookViewId="0"/>
  </sheetViews>
  <sheetFormatPr defaultRowHeight="15" x14ac:dyDescent="0.25"/>
  <cols>
    <col min="1" max="1" width="48.7109375" bestFit="1" customWidth="1"/>
    <col min="2" max="2" width="18.140625" bestFit="1" customWidth="1"/>
    <col min="3" max="3" width="15.140625" customWidth="1"/>
    <col min="4" max="4" width="9.85546875" bestFit="1" customWidth="1"/>
  </cols>
  <sheetData>
    <row r="1" spans="1:22" x14ac:dyDescent="0.25">
      <c r="A1" s="6" t="s">
        <v>19</v>
      </c>
    </row>
    <row r="2" spans="1:22" x14ac:dyDescent="0.25">
      <c r="A2" s="6"/>
    </row>
    <row r="3" spans="1:22" s="6" customFormat="1" x14ac:dyDescent="0.25">
      <c r="A3" s="6" t="s">
        <v>17</v>
      </c>
    </row>
    <row r="4" spans="1:22" s="6" customFormat="1" x14ac:dyDescent="0.25"/>
    <row r="5" spans="1:22" x14ac:dyDescent="0.25">
      <c r="A5" s="7" t="s">
        <v>18</v>
      </c>
    </row>
    <row r="7" spans="1:22" x14ac:dyDescent="0.25">
      <c r="A7" t="s">
        <v>13</v>
      </c>
      <c r="B7" s="10">
        <v>5.16E-2</v>
      </c>
    </row>
    <row r="8" spans="1:22" x14ac:dyDescent="0.25">
      <c r="A8" t="s">
        <v>7</v>
      </c>
      <c r="B8" s="10">
        <v>0.10340000000000001</v>
      </c>
    </row>
    <row r="9" spans="1:22" x14ac:dyDescent="0.25">
      <c r="A9" t="s">
        <v>12</v>
      </c>
      <c r="B9" s="11">
        <v>0.06</v>
      </c>
    </row>
    <row r="10" spans="1:22" x14ac:dyDescent="0.25">
      <c r="A10" t="s">
        <v>14</v>
      </c>
      <c r="B10" s="11">
        <v>0.12</v>
      </c>
    </row>
    <row r="13" spans="1:22" x14ac:dyDescent="0.25">
      <c r="C13" s="8" t="s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1" t="s">
        <v>8</v>
      </c>
      <c r="B15" s="1" t="s">
        <v>5</v>
      </c>
      <c r="C15" s="2">
        <v>32460.03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B16" t="s">
        <v>1</v>
      </c>
      <c r="C16" s="3">
        <f>C15*B7</f>
        <v>1674.9375479999999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B17" t="s">
        <v>2</v>
      </c>
      <c r="C17" s="3">
        <f>C15-C16</f>
        <v>30785.092451999997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B18" t="s">
        <v>3</v>
      </c>
      <c r="C18" s="3">
        <f>C15*B8</f>
        <v>3356.3671020000002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A19" s="1" t="s">
        <v>9</v>
      </c>
      <c r="B19" s="1" t="s">
        <v>5</v>
      </c>
      <c r="C19" s="2">
        <v>36814.730000000003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B20" t="s">
        <v>1</v>
      </c>
      <c r="C20" s="3">
        <f>C19*B7</f>
        <v>1899.6400680000002</v>
      </c>
    </row>
    <row r="21" spans="1:22" x14ac:dyDescent="0.25">
      <c r="B21" t="s">
        <v>2</v>
      </c>
      <c r="C21" s="3">
        <f>C19-C20</f>
        <v>34915.089932000003</v>
      </c>
    </row>
    <row r="22" spans="1:22" x14ac:dyDescent="0.25">
      <c r="B22" t="s">
        <v>3</v>
      </c>
      <c r="C22" s="3">
        <f>C19*B8</f>
        <v>3806.6430820000005</v>
      </c>
    </row>
    <row r="23" spans="1:22" x14ac:dyDescent="0.25">
      <c r="A23" s="1" t="s">
        <v>4</v>
      </c>
      <c r="B23" s="1" t="s">
        <v>5</v>
      </c>
      <c r="C23" s="2">
        <v>43653.01</v>
      </c>
    </row>
    <row r="24" spans="1:22" x14ac:dyDescent="0.25">
      <c r="B24" t="s">
        <v>1</v>
      </c>
      <c r="C24" s="3">
        <f>C23*B9</f>
        <v>2619.1806000000001</v>
      </c>
    </row>
    <row r="25" spans="1:22" x14ac:dyDescent="0.25">
      <c r="B25" t="s">
        <v>2</v>
      </c>
      <c r="C25" s="3">
        <f>C23-C24</f>
        <v>41033.829400000002</v>
      </c>
    </row>
    <row r="26" spans="1:22" x14ac:dyDescent="0.25">
      <c r="B26" t="s">
        <v>3</v>
      </c>
      <c r="C26" s="3">
        <f>C23*B10</f>
        <v>5238.3612000000003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workbookViewId="0">
      <selection activeCell="A5" sqref="A5"/>
    </sheetView>
  </sheetViews>
  <sheetFormatPr defaultRowHeight="15" x14ac:dyDescent="0.25"/>
  <cols>
    <col min="1" max="1" width="48.7109375" bestFit="1" customWidth="1"/>
    <col min="2" max="2" width="18.140625" bestFit="1" customWidth="1"/>
    <col min="3" max="3" width="14.140625" customWidth="1"/>
    <col min="4" max="4" width="10" bestFit="1" customWidth="1"/>
    <col min="7" max="7" width="28.5703125" bestFit="1" customWidth="1"/>
  </cols>
  <sheetData>
    <row r="1" spans="1:8" x14ac:dyDescent="0.25">
      <c r="A1" s="6" t="s">
        <v>15</v>
      </c>
    </row>
    <row r="2" spans="1:8" x14ac:dyDescent="0.25">
      <c r="A2" s="6"/>
    </row>
    <row r="3" spans="1:8" s="6" customFormat="1" x14ac:dyDescent="0.25">
      <c r="A3" s="6" t="s">
        <v>17</v>
      </c>
    </row>
    <row r="4" spans="1:8" s="6" customFormat="1" x14ac:dyDescent="0.25"/>
    <row r="5" spans="1:8" x14ac:dyDescent="0.25">
      <c r="A5" s="7" t="s">
        <v>18</v>
      </c>
    </row>
    <row r="6" spans="1:8" ht="15.75" thickBot="1" x14ac:dyDescent="0.3"/>
    <row r="7" spans="1:8" ht="15.75" thickBot="1" x14ac:dyDescent="0.3">
      <c r="A7" t="s">
        <v>6</v>
      </c>
      <c r="B7" s="10">
        <f>+Fuldtid!B7</f>
        <v>5.16E-2</v>
      </c>
      <c r="G7" t="s">
        <v>10</v>
      </c>
      <c r="H7" s="5">
        <v>37</v>
      </c>
    </row>
    <row r="8" spans="1:8" x14ac:dyDescent="0.25">
      <c r="A8" t="s">
        <v>7</v>
      </c>
      <c r="B8" s="10">
        <f>+Fuldtid!B8</f>
        <v>0.10340000000000001</v>
      </c>
    </row>
    <row r="9" spans="1:8" x14ac:dyDescent="0.25">
      <c r="A9" t="s">
        <v>12</v>
      </c>
      <c r="B9" s="10">
        <f>+Fuldtid!B9</f>
        <v>0.06</v>
      </c>
    </row>
    <row r="10" spans="1:8" x14ac:dyDescent="0.25">
      <c r="A10" t="s">
        <v>14</v>
      </c>
      <c r="B10" s="10">
        <f>+Fuldtid!B10</f>
        <v>0.12</v>
      </c>
    </row>
    <row r="13" spans="1:8" x14ac:dyDescent="0.25">
      <c r="C13" s="8" t="s">
        <v>0</v>
      </c>
    </row>
    <row r="15" spans="1:8" x14ac:dyDescent="0.25">
      <c r="A15" s="1" t="s">
        <v>8</v>
      </c>
      <c r="B15" s="1" t="s">
        <v>5</v>
      </c>
      <c r="C15" s="2">
        <f>(Fuldtid!C15/37*Deltid!H7)</f>
        <v>32460.03</v>
      </c>
    </row>
    <row r="16" spans="1:8" x14ac:dyDescent="0.25">
      <c r="B16" t="s">
        <v>1</v>
      </c>
      <c r="C16" s="3">
        <f>C15*B7</f>
        <v>1674.9375479999999</v>
      </c>
    </row>
    <row r="17" spans="1:3" x14ac:dyDescent="0.25">
      <c r="B17" t="s">
        <v>2</v>
      </c>
      <c r="C17" s="3">
        <f>C15-C16</f>
        <v>30785.092451999997</v>
      </c>
    </row>
    <row r="18" spans="1:3" x14ac:dyDescent="0.25">
      <c r="B18" t="s">
        <v>3</v>
      </c>
      <c r="C18" s="3">
        <f>C15*B8</f>
        <v>3356.3671020000002</v>
      </c>
    </row>
    <row r="19" spans="1:3" x14ac:dyDescent="0.25">
      <c r="A19" s="1" t="s">
        <v>9</v>
      </c>
      <c r="B19" s="1" t="s">
        <v>5</v>
      </c>
      <c r="C19" s="2">
        <f>(Fuldtid!C19/37*Deltid!H7)</f>
        <v>36814.730000000003</v>
      </c>
    </row>
    <row r="20" spans="1:3" x14ac:dyDescent="0.25">
      <c r="B20" t="s">
        <v>1</v>
      </c>
      <c r="C20" s="3">
        <f>C19*B7</f>
        <v>1899.6400680000002</v>
      </c>
    </row>
    <row r="21" spans="1:3" x14ac:dyDescent="0.25">
      <c r="B21" t="s">
        <v>2</v>
      </c>
      <c r="C21" s="3">
        <f>C19-C20</f>
        <v>34915.089932000003</v>
      </c>
    </row>
    <row r="22" spans="1:3" x14ac:dyDescent="0.25">
      <c r="B22" t="s">
        <v>3</v>
      </c>
      <c r="C22" s="3">
        <f>C19*B8</f>
        <v>3806.6430820000005</v>
      </c>
    </row>
    <row r="23" spans="1:3" x14ac:dyDescent="0.25">
      <c r="A23" s="1" t="s">
        <v>4</v>
      </c>
      <c r="B23" s="1" t="s">
        <v>5</v>
      </c>
      <c r="C23" s="2">
        <f>Fuldtid!C23/37*Deltid!H7</f>
        <v>43653.01</v>
      </c>
    </row>
    <row r="24" spans="1:3" x14ac:dyDescent="0.25">
      <c r="B24" t="s">
        <v>1</v>
      </c>
      <c r="C24" s="3">
        <f>C23*B9</f>
        <v>2619.1806000000001</v>
      </c>
    </row>
    <row r="25" spans="1:3" x14ac:dyDescent="0.25">
      <c r="B25" t="s">
        <v>2</v>
      </c>
      <c r="C25" s="3">
        <f>C23-C24</f>
        <v>41033.829400000002</v>
      </c>
    </row>
    <row r="26" spans="1:3" x14ac:dyDescent="0.25">
      <c r="B26" t="s">
        <v>3</v>
      </c>
      <c r="C26" s="3">
        <f>C23*B10</f>
        <v>5238.3612000000003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workbookViewId="0">
      <selection activeCell="A5" sqref="A5"/>
    </sheetView>
  </sheetViews>
  <sheetFormatPr defaultRowHeight="15" x14ac:dyDescent="0.25"/>
  <cols>
    <col min="1" max="1" width="48.7109375" bestFit="1" customWidth="1"/>
    <col min="2" max="3" width="18.140625" bestFit="1" customWidth="1"/>
    <col min="4" max="4" width="10" bestFit="1" customWidth="1"/>
  </cols>
  <sheetData>
    <row r="1" spans="1:3" x14ac:dyDescent="0.25">
      <c r="A1" s="6" t="s">
        <v>16</v>
      </c>
    </row>
    <row r="2" spans="1:3" x14ac:dyDescent="0.25">
      <c r="A2" s="6"/>
    </row>
    <row r="3" spans="1:3" s="6" customFormat="1" x14ac:dyDescent="0.25">
      <c r="A3" s="6" t="s">
        <v>17</v>
      </c>
    </row>
    <row r="4" spans="1:3" s="6" customFormat="1" x14ac:dyDescent="0.25"/>
    <row r="5" spans="1:3" x14ac:dyDescent="0.25">
      <c r="A5" s="7" t="s">
        <v>18</v>
      </c>
    </row>
    <row r="6" spans="1:3" x14ac:dyDescent="0.25">
      <c r="A6" s="9" t="s">
        <v>11</v>
      </c>
    </row>
    <row r="7" spans="1:3" x14ac:dyDescent="0.25">
      <c r="A7" t="s">
        <v>6</v>
      </c>
      <c r="B7" s="10">
        <f>+Deltid!B7</f>
        <v>5.16E-2</v>
      </c>
    </row>
    <row r="8" spans="1:3" x14ac:dyDescent="0.25">
      <c r="A8" t="s">
        <v>7</v>
      </c>
      <c r="B8" s="10">
        <f>+Deltid!B8</f>
        <v>0.10340000000000001</v>
      </c>
    </row>
    <row r="9" spans="1:3" x14ac:dyDescent="0.25">
      <c r="A9" t="s">
        <v>12</v>
      </c>
      <c r="B9" s="10">
        <f>+Deltid!B9</f>
        <v>0.06</v>
      </c>
    </row>
    <row r="10" spans="1:3" x14ac:dyDescent="0.25">
      <c r="A10" t="s">
        <v>14</v>
      </c>
      <c r="B10" s="10">
        <f>+Deltid!B10</f>
        <v>0.12</v>
      </c>
    </row>
    <row r="13" spans="1:3" x14ac:dyDescent="0.25">
      <c r="C13" s="8" t="s">
        <v>0</v>
      </c>
    </row>
    <row r="15" spans="1:3" x14ac:dyDescent="0.25">
      <c r="A15" s="1" t="s">
        <v>8</v>
      </c>
      <c r="B15" s="1" t="s">
        <v>5</v>
      </c>
      <c r="C15" s="2">
        <f>Fuldtid!C15/(160+1/3)</f>
        <v>202.45340956340954</v>
      </c>
    </row>
    <row r="16" spans="1:3" x14ac:dyDescent="0.25">
      <c r="B16" t="s">
        <v>1</v>
      </c>
      <c r="C16" s="3">
        <f>C15*B7</f>
        <v>10.446595933471933</v>
      </c>
    </row>
    <row r="17" spans="1:3" x14ac:dyDescent="0.25">
      <c r="B17" t="s">
        <v>2</v>
      </c>
      <c r="C17" s="3">
        <f>C15-C16</f>
        <v>192.0068136299376</v>
      </c>
    </row>
    <row r="18" spans="1:3" x14ac:dyDescent="0.25">
      <c r="B18" t="s">
        <v>3</v>
      </c>
      <c r="C18" s="3">
        <f>C15*B8</f>
        <v>20.933682548856549</v>
      </c>
    </row>
    <row r="19" spans="1:3" x14ac:dyDescent="0.25">
      <c r="A19" s="1" t="s">
        <v>9</v>
      </c>
      <c r="B19" s="1" t="s">
        <v>5</v>
      </c>
      <c r="C19" s="2">
        <f>Deltid!C19/(160+1/3)</f>
        <v>229.61370062370062</v>
      </c>
    </row>
    <row r="20" spans="1:3" x14ac:dyDescent="0.25">
      <c r="B20" t="s">
        <v>1</v>
      </c>
      <c r="C20" s="3">
        <f>C19*B7</f>
        <v>11.848066952182952</v>
      </c>
    </row>
    <row r="21" spans="1:3" x14ac:dyDescent="0.25">
      <c r="B21" t="s">
        <v>2</v>
      </c>
      <c r="C21" s="3">
        <f>C19-C20</f>
        <v>217.76563367151766</v>
      </c>
    </row>
    <row r="22" spans="1:3" x14ac:dyDescent="0.25">
      <c r="B22" t="s">
        <v>3</v>
      </c>
      <c r="C22" s="3">
        <f>C19*B8</f>
        <v>23.742056644490646</v>
      </c>
    </row>
    <row r="23" spans="1:3" x14ac:dyDescent="0.25">
      <c r="A23" s="1" t="s">
        <v>4</v>
      </c>
      <c r="B23" s="1" t="s">
        <v>5</v>
      </c>
      <c r="C23" s="2">
        <f>Fuldtid!C23/(160+1/3)</f>
        <v>272.26409563409561</v>
      </c>
    </row>
    <row r="24" spans="1:3" x14ac:dyDescent="0.25">
      <c r="B24" t="s">
        <v>1</v>
      </c>
      <c r="C24" s="3">
        <f>C23*B9</f>
        <v>16.335845738045737</v>
      </c>
    </row>
    <row r="25" spans="1:3" x14ac:dyDescent="0.25">
      <c r="B25" t="s">
        <v>2</v>
      </c>
      <c r="C25" s="3">
        <f>C23-C24</f>
        <v>255.92824989604986</v>
      </c>
    </row>
    <row r="26" spans="1:3" x14ac:dyDescent="0.25">
      <c r="B26" t="s">
        <v>3</v>
      </c>
      <c r="C26" s="3">
        <f>C23*B10</f>
        <v>32.671691476091475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Fuldtid</vt:lpstr>
      <vt:lpstr>Deltid</vt:lpstr>
      <vt:lpstr>Timeløn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dcterms:created xsi:type="dcterms:W3CDTF">2017-10-25T08:33:19Z</dcterms:created>
  <dcterms:modified xsi:type="dcterms:W3CDTF">2019-04-08T07:03:49Z</dcterms:modified>
</cp:coreProperties>
</file>