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9105" tabRatio="952" firstSheet="1" activeTab="2"/>
  </bookViews>
  <sheets>
    <sheet name="Forside" sheetId="1" r:id="rId1"/>
    <sheet name="Månedsløn" sheetId="2" r:id="rId2"/>
    <sheet name="Lønoversigt - 11,28" sheetId="3" r:id="rId3"/>
    <sheet name="Områdetillæg" sheetId="4" r:id="rId4"/>
  </sheets>
  <definedNames>
    <definedName name="_xlnm.Print_Area" localSheetId="1">'Månedsløn'!$A:$IV</definedName>
  </definedNames>
  <calcPr fullCalcOnLoad="1"/>
</workbook>
</file>

<file path=xl/sharedStrings.xml><?xml version="1.0" encoding="utf-8"?>
<sst xmlns="http://schemas.openxmlformats.org/spreadsheetml/2006/main" count="283" uniqueCount="109">
  <si>
    <t>Løntrin</t>
  </si>
  <si>
    <t>Grundsats</t>
  </si>
  <si>
    <t>Område 3</t>
  </si>
  <si>
    <t>Område 2</t>
  </si>
  <si>
    <t>Område 4</t>
  </si>
  <si>
    <t>Område 1</t>
  </si>
  <si>
    <t>Københavns Kommune</t>
  </si>
  <si>
    <t>Frderiksberg Kommune</t>
  </si>
  <si>
    <t xml:space="preserve">Københavns Amt </t>
  </si>
  <si>
    <t xml:space="preserve">Område </t>
  </si>
  <si>
    <t>Albertslund</t>
  </si>
  <si>
    <t>Ballerup</t>
  </si>
  <si>
    <t>Brøndby</t>
  </si>
  <si>
    <t>Dragør</t>
  </si>
  <si>
    <t>Gentofte</t>
  </si>
  <si>
    <t>Gladsaxe</t>
  </si>
  <si>
    <t xml:space="preserve">Herlev </t>
  </si>
  <si>
    <t>Hvidovre</t>
  </si>
  <si>
    <t>Høje Tåstrup</t>
  </si>
  <si>
    <t>Ishøj</t>
  </si>
  <si>
    <t>Ledøje-Smørum</t>
  </si>
  <si>
    <t>Lyngby-Tårbæk</t>
  </si>
  <si>
    <t>Rødovre</t>
  </si>
  <si>
    <t>Søllerød</t>
  </si>
  <si>
    <t>Tårnby</t>
  </si>
  <si>
    <t>Vallensbæk</t>
  </si>
  <si>
    <t>Værløse</t>
  </si>
  <si>
    <t>Frederiksborg Amt</t>
  </si>
  <si>
    <t>Allerød</t>
  </si>
  <si>
    <t>Birkerød</t>
  </si>
  <si>
    <t>Farum</t>
  </si>
  <si>
    <t>Fredensborg-Humlebæk</t>
  </si>
  <si>
    <t>Frederikssund</t>
  </si>
  <si>
    <t>Frederiksværk</t>
  </si>
  <si>
    <t>Græsted-Gilleleje</t>
  </si>
  <si>
    <t>Helsinge</t>
  </si>
  <si>
    <t>Hillerød</t>
  </si>
  <si>
    <t>Hundested</t>
  </si>
  <si>
    <t>Hørsholm</t>
  </si>
  <si>
    <t>Jægerspris</t>
  </si>
  <si>
    <t>Karlebo</t>
  </si>
  <si>
    <t>Skibby</t>
  </si>
  <si>
    <t>Skævninge</t>
  </si>
  <si>
    <t>Slangerup</t>
  </si>
  <si>
    <t>Stenløse</t>
  </si>
  <si>
    <t>Ølstykke</t>
  </si>
  <si>
    <t>Roskilde Amt</t>
  </si>
  <si>
    <t>Bramsnæs</t>
  </si>
  <si>
    <t>Greve</t>
  </si>
  <si>
    <t>Gundsø</t>
  </si>
  <si>
    <t>Hvalsø</t>
  </si>
  <si>
    <t>Køge</t>
  </si>
  <si>
    <t>Lejre</t>
  </si>
  <si>
    <t>Ramsø</t>
  </si>
  <si>
    <t>Roskilde</t>
  </si>
  <si>
    <t>Skovbo</t>
  </si>
  <si>
    <t>Solrød</t>
  </si>
  <si>
    <t xml:space="preserve">Vestsjællands Amt </t>
  </si>
  <si>
    <t>Område</t>
  </si>
  <si>
    <t xml:space="preserve">Kalundborg </t>
  </si>
  <si>
    <t>Korsør</t>
  </si>
  <si>
    <t>Storstrøms Amt</t>
  </si>
  <si>
    <t>Holmegård</t>
  </si>
  <si>
    <t>Næstved</t>
  </si>
  <si>
    <t>Fyns Amt</t>
  </si>
  <si>
    <t>Langeskov</t>
  </si>
  <si>
    <t>Munkebo</t>
  </si>
  <si>
    <t>Odense</t>
  </si>
  <si>
    <t>Ullerslev</t>
  </si>
  <si>
    <t>Aarslev</t>
  </si>
  <si>
    <t>Sønderjyllands Amt</t>
  </si>
  <si>
    <t>Nordborg</t>
  </si>
  <si>
    <t>Ribe Amt</t>
  </si>
  <si>
    <t>Esbjerg</t>
  </si>
  <si>
    <t>Århus Amt</t>
  </si>
  <si>
    <t xml:space="preserve">Århus </t>
  </si>
  <si>
    <t>Nordjyllands Amt</t>
  </si>
  <si>
    <t>Frederikshavn</t>
  </si>
  <si>
    <t>Aalborg</t>
  </si>
  <si>
    <t>Alle øvrige kommuner</t>
  </si>
  <si>
    <t>Områdetillæg</t>
  </si>
  <si>
    <t xml:space="preserve">Lønnen består af grundsatsen samt et evt. områdetillæg efter den kommune, hvor arbejdspladsen er. </t>
  </si>
  <si>
    <t>Kommune</t>
  </si>
  <si>
    <t>Egetbidrag</t>
  </si>
  <si>
    <t>Oversigten viser hvilket område den enkelte kommune hører til. De kommuner der ikke er nævnt aflønnes med grundsats.</t>
  </si>
  <si>
    <t>Skanderborg</t>
  </si>
  <si>
    <t>Glostrup</t>
  </si>
  <si>
    <t>Helsingør</t>
  </si>
  <si>
    <t>PLA</t>
  </si>
  <si>
    <t>Nettoløn</t>
  </si>
  <si>
    <t>Bruttoløn</t>
  </si>
  <si>
    <t>Arbejdsgiverbidrag</t>
  </si>
  <si>
    <t>Månedsløn for tjenestemænd og overenskomstansatte efter område.</t>
  </si>
  <si>
    <t>Lønninger er opregnet med 2,59 pct. i forhold til lønningerne på PLA-området pr. 1. juni 2003</t>
  </si>
  <si>
    <t>Løn og pension 1. juni 2004</t>
  </si>
  <si>
    <t>De enkelte kommuners områdeplacering fremgår af oversigten over områdetillæg.</t>
  </si>
  <si>
    <t>55+</t>
  </si>
  <si>
    <t>Reguleringsprocent pr. 1. april 2005:</t>
  </si>
  <si>
    <t>Reguleringspct. pr. 1. januar 2006 (+0,69%):</t>
  </si>
  <si>
    <t>Stigning i pct.:</t>
  </si>
  <si>
    <t>Løn pr. 1. april 2005 opregnes med:</t>
  </si>
  <si>
    <t xml:space="preserve">Månedsløn - kommunale lønninger pr. 1. april 2005 </t>
  </si>
  <si>
    <t>som herefter er opregnet med 0,69002378043 pct.</t>
  </si>
  <si>
    <t>PLA Lønoversigt 1. juni 2005 for lægesekretærer i almen praksis</t>
  </si>
  <si>
    <t>Omregningsfaktor:</t>
  </si>
  <si>
    <t>Kommuner i</t>
  </si>
  <si>
    <t>Egetbidrag (brutto) til pension:</t>
  </si>
  <si>
    <t>Arbejdsgiverbidrag til pension:</t>
  </si>
  <si>
    <t>Indtast de pensionssatser I følger oveni PLA-satserne og aflæs bruttolønnen i tabellen nedenfor.</t>
  </si>
</sst>
</file>

<file path=xl/styles.xml><?xml version="1.0" encoding="utf-8"?>
<styleSheet xmlns="http://schemas.openxmlformats.org/spreadsheetml/2006/main">
  <numFmts count="4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%"/>
    <numFmt numFmtId="173" formatCode="0.000000_)"/>
    <numFmt numFmtId="174" formatCode="0.0000000_)"/>
    <numFmt numFmtId="175" formatCode="0_)"/>
    <numFmt numFmtId="176" formatCode="0.0%"/>
    <numFmt numFmtId="177" formatCode="_ * #,##0.0_ ;_ * \-#,##0.0_ ;_ * &quot;-&quot;??_ ;_ @_ "/>
    <numFmt numFmtId="178" formatCode="_ * #,##0_ ;_ * \-#,##0_ ;_ * &quot;-&quot;??_ ;_ @_ "/>
    <numFmt numFmtId="179" formatCode="_(* #,##0_);_(* \(#,##0\);_(* &quot;-&quot;??_);_(@_)"/>
    <numFmt numFmtId="180" formatCode="_ * #,##0.000_ ;_ * \-#,##0.000_ ;_ * &quot;-&quot;??_ ;_ @_ "/>
    <numFmt numFmtId="181" formatCode="_ * #,##0.0000_ ;_ * \-#,##0.0000_ ;_ * &quot;-&quot;??_ ;_ @_ "/>
    <numFmt numFmtId="182" formatCode="_ * #,##0.00000_ ;_ * \-#,##0.00000_ ;_ * &quot;-&quot;??_ ;_ @_ "/>
    <numFmt numFmtId="183" formatCode="_ * #,##0.000000_ ;_ * \-#,##0.000000_ ;_ * &quot;-&quot;??_ ;_ @_ "/>
    <numFmt numFmtId="184" formatCode="_(* #,##0.0000_);_(* \(#,##0.0000\);_(* &quot;-&quot;??_);_(@_)"/>
    <numFmt numFmtId="185" formatCode="_(* #,##0.000000_);_(* \(#,##0.000000\);_(* &quot;-&quot;??_);_(@_)"/>
    <numFmt numFmtId="186" formatCode="0.000000"/>
    <numFmt numFmtId="187" formatCode="_(* #,##0.000_);_(* \(#,##0.000\);_(* &quot;-&quot;??_);_(@_)"/>
    <numFmt numFmtId="188" formatCode="0.0"/>
    <numFmt numFmtId="189" formatCode="0.000%"/>
    <numFmt numFmtId="190" formatCode="0.0000"/>
    <numFmt numFmtId="191" formatCode="0.00000"/>
    <numFmt numFmtId="192" formatCode="0.000"/>
    <numFmt numFmtId="193" formatCode="_(* #,##0.0_);_(* \(#,##0.0\);_(* &quot;-&quot;??_);_(@_)"/>
    <numFmt numFmtId="194" formatCode="#,##0.00000_);\(#,##0.00000\)"/>
    <numFmt numFmtId="195" formatCode="#,##0.0000_);\(#,##0.0000\)"/>
    <numFmt numFmtId="196" formatCode="0.00000000"/>
    <numFmt numFmtId="197" formatCode="0.0000000000"/>
    <numFmt numFmtId="198" formatCode="0.00000000000000"/>
    <numFmt numFmtId="199" formatCode="[$-406]d\.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 MT"/>
      <family val="0"/>
    </font>
    <font>
      <u val="single"/>
      <sz val="10"/>
      <color indexed="12"/>
      <name val="Arial MT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7.5"/>
      <name val="Arial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1" fontId="0" fillId="0" borderId="0" xfId="15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1" fillId="0" borderId="0" xfId="15" applyFont="1" applyAlignment="1">
      <alignment/>
    </xf>
    <xf numFmtId="0" fontId="1" fillId="0" borderId="0" xfId="0" applyFont="1" applyAlignment="1">
      <alignment/>
    </xf>
    <xf numFmtId="171" fontId="2" fillId="0" borderId="0" xfId="15" applyFont="1" applyAlignment="1">
      <alignment/>
    </xf>
    <xf numFmtId="171" fontId="1" fillId="0" borderId="0" xfId="15" applyFont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171" fontId="0" fillId="2" borderId="0" xfId="15" applyFill="1" applyAlignment="1">
      <alignment/>
    </xf>
    <xf numFmtId="171" fontId="0" fillId="0" borderId="0" xfId="15" applyAlignment="1">
      <alignment/>
    </xf>
    <xf numFmtId="0" fontId="0" fillId="0" borderId="0" xfId="0" applyAlignment="1" quotePrefix="1">
      <alignment/>
    </xf>
    <xf numFmtId="194" fontId="0" fillId="0" borderId="0" xfId="15" applyNumberFormat="1" applyAlignment="1">
      <alignment/>
    </xf>
    <xf numFmtId="0" fontId="0" fillId="0" borderId="0" xfId="0" applyFill="1" applyAlignment="1">
      <alignment/>
    </xf>
    <xf numFmtId="171" fontId="0" fillId="0" borderId="0" xfId="15" applyFill="1" applyAlignment="1">
      <alignment/>
    </xf>
    <xf numFmtId="184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190" fontId="0" fillId="0" borderId="0" xfId="0" applyNumberFormat="1" applyAlignment="1">
      <alignment/>
    </xf>
    <xf numFmtId="190" fontId="0" fillId="0" borderId="0" xfId="15" applyNumberFormat="1" applyFont="1" applyAlignment="1">
      <alignment/>
    </xf>
    <xf numFmtId="196" fontId="0" fillId="0" borderId="0" xfId="0" applyNumberFormat="1" applyFont="1" applyAlignment="1">
      <alignment/>
    </xf>
    <xf numFmtId="198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86" fontId="10" fillId="0" borderId="0" xfId="0" applyNumberFormat="1" applyFont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Border="1" applyAlignment="1">
      <alignment/>
    </xf>
    <xf numFmtId="0" fontId="11" fillId="3" borderId="1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49" fontId="13" fillId="3" borderId="0" xfId="0" applyNumberFormat="1" applyFont="1" applyFill="1" applyAlignment="1">
      <alignment horizontal="left" vertical="center" wrapText="1"/>
    </xf>
    <xf numFmtId="0" fontId="12" fillId="3" borderId="1" xfId="0" applyFont="1" applyFill="1" applyBorder="1" applyAlignment="1">
      <alignment horizontal="right" wrapText="1"/>
    </xf>
    <xf numFmtId="0" fontId="12" fillId="3" borderId="2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5" t="s">
        <v>94</v>
      </c>
    </row>
    <row r="2" ht="12.75">
      <c r="A2" s="5" t="s">
        <v>88</v>
      </c>
    </row>
    <row r="3" ht="12.75">
      <c r="A3" s="5"/>
    </row>
    <row r="4" ht="12.75">
      <c r="A4" s="5" t="s">
        <v>93</v>
      </c>
    </row>
    <row r="7" ht="12.75">
      <c r="A7" s="5"/>
    </row>
    <row r="8" ht="12.75">
      <c r="A8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1">
      <selection activeCell="M2" sqref="M2"/>
    </sheetView>
  </sheetViews>
  <sheetFormatPr defaultColWidth="9.140625" defaultRowHeight="12.75" customHeight="1" zeroHeight="1"/>
  <cols>
    <col min="2" max="2" width="12.140625" style="1" customWidth="1"/>
    <col min="3" max="5" width="10.28125" style="1" customWidth="1"/>
    <col min="6" max="6" width="10.7109375" style="1" customWidth="1"/>
    <col min="7" max="8" width="8.28125" style="0" customWidth="1"/>
    <col min="12" max="12" width="10.28125" style="0" customWidth="1"/>
    <col min="13" max="13" width="16.7109375" style="0" bestFit="1" customWidth="1"/>
  </cols>
  <sheetData>
    <row r="1" spans="1:9" ht="12.75">
      <c r="A1" s="2" t="s">
        <v>101</v>
      </c>
      <c r="B1" s="7"/>
      <c r="C1" s="4"/>
      <c r="I1" s="2" t="s">
        <v>101</v>
      </c>
    </row>
    <row r="2" spans="1:13" ht="12.75">
      <c r="A2" s="5" t="s">
        <v>102</v>
      </c>
      <c r="I2" s="14" t="s">
        <v>97</v>
      </c>
      <c r="M2" s="22">
        <v>112.4454</v>
      </c>
    </row>
    <row r="3" spans="9:13" ht="12.75">
      <c r="I3" s="14" t="s">
        <v>98</v>
      </c>
      <c r="M3" s="23">
        <v>113.2213</v>
      </c>
    </row>
    <row r="4" spans="1:17" s="3" customFormat="1" ht="12.75">
      <c r="A4" s="3" t="s">
        <v>0</v>
      </c>
      <c r="B4" s="6" t="s">
        <v>1</v>
      </c>
      <c r="C4" s="6" t="s">
        <v>5</v>
      </c>
      <c r="D4" s="6" t="s">
        <v>3</v>
      </c>
      <c r="E4" s="6" t="s">
        <v>2</v>
      </c>
      <c r="F4" s="6" t="s">
        <v>4</v>
      </c>
      <c r="I4" s="9" t="s">
        <v>99</v>
      </c>
      <c r="M4" s="24">
        <f>+M3/M2*100-100</f>
        <v>0.6900237804303231</v>
      </c>
      <c r="N4" s="6"/>
      <c r="O4" s="6"/>
      <c r="P4" s="6"/>
      <c r="Q4" s="6"/>
    </row>
    <row r="5" spans="2:14" s="3" customFormat="1" ht="12.75">
      <c r="B5" s="6"/>
      <c r="C5" s="6"/>
      <c r="D5" s="6"/>
      <c r="E5" s="6"/>
      <c r="F5" s="6"/>
      <c r="I5" s="9" t="s">
        <v>100</v>
      </c>
      <c r="J5" s="9"/>
      <c r="K5" s="9"/>
      <c r="L5" s="9"/>
      <c r="M5" s="25">
        <f>1+(M4/100)</f>
        <v>1.0069002378043033</v>
      </c>
      <c r="N5" s="9"/>
    </row>
    <row r="6" ht="12.75"/>
    <row r="7" spans="1:13" ht="12.75">
      <c r="A7">
        <v>11</v>
      </c>
      <c r="B7" s="1">
        <f>+I7*$M$5</f>
        <v>16329.072329512814</v>
      </c>
      <c r="C7" s="1">
        <f>+J7*$M$5</f>
        <v>16606.05044692802</v>
      </c>
      <c r="D7" s="1">
        <f>+K7*$M$5</f>
        <v>16797.94549424877</v>
      </c>
      <c r="E7" s="1">
        <f>+L7*$M$5</f>
        <v>17074.93368066635</v>
      </c>
      <c r="F7" s="1">
        <f>+M7*$M$5</f>
        <v>17266.748175968067</v>
      </c>
      <c r="I7" s="20">
        <v>16217.17</v>
      </c>
      <c r="J7" s="20">
        <v>16492.25</v>
      </c>
      <c r="K7" s="20">
        <v>16682.83</v>
      </c>
      <c r="L7" s="20">
        <v>16957.92</v>
      </c>
      <c r="M7" s="20">
        <v>17148.42</v>
      </c>
    </row>
    <row r="8" spans="1:13" ht="12.75">
      <c r="A8">
        <v>12</v>
      </c>
      <c r="B8" s="1">
        <f aca="true" t="shared" si="0" ref="B8:B52">+I8*$M$5</f>
        <v>16608.819422581983</v>
      </c>
      <c r="C8" s="1">
        <f aca="true" t="shared" si="1" ref="C8:C52">+J8*$M$5</f>
        <v>16892.765289642797</v>
      </c>
      <c r="D8" s="1">
        <f aca="true" t="shared" si="2" ref="D8:D52">+K8*$M$5</f>
        <v>17089.362561074086</v>
      </c>
      <c r="E8" s="1">
        <f aca="true" t="shared" si="3" ref="E8:E52">+L8*$M$5</f>
        <v>17373.388980153926</v>
      </c>
      <c r="F8" s="1">
        <f aca="true" t="shared" si="4" ref="F8:F52">+M8*$M$5</f>
        <v>17569.986251585215</v>
      </c>
      <c r="I8" s="20">
        <v>16495</v>
      </c>
      <c r="J8" s="20">
        <v>16777</v>
      </c>
      <c r="K8" s="20">
        <v>16972.25</v>
      </c>
      <c r="L8" s="20">
        <v>17254.33</v>
      </c>
      <c r="M8" s="20">
        <v>17449.58</v>
      </c>
    </row>
    <row r="9" spans="1:13" ht="12.75">
      <c r="A9">
        <v>13</v>
      </c>
      <c r="B9" s="1">
        <f t="shared" si="0"/>
        <v>16896.460613515537</v>
      </c>
      <c r="C9" s="1">
        <f t="shared" si="1"/>
        <v>17187.615886279033</v>
      </c>
      <c r="D9" s="1">
        <f t="shared" si="2"/>
        <v>17389.16710688032</v>
      </c>
      <c r="E9" s="1">
        <f t="shared" si="3"/>
        <v>17680.332448646186</v>
      </c>
      <c r="F9" s="1">
        <f t="shared" si="4"/>
        <v>17881.8736002451</v>
      </c>
      <c r="I9" s="20">
        <v>16780.67</v>
      </c>
      <c r="J9" s="20">
        <v>17069.83</v>
      </c>
      <c r="K9" s="20">
        <v>17270</v>
      </c>
      <c r="L9" s="20">
        <v>17559.17</v>
      </c>
      <c r="M9" s="20">
        <v>17759.33</v>
      </c>
    </row>
    <row r="10" spans="1:13" ht="12.75">
      <c r="A10">
        <v>14</v>
      </c>
      <c r="B10" s="1">
        <f t="shared" si="0"/>
        <v>17192.066385330127</v>
      </c>
      <c r="C10" s="1">
        <f t="shared" si="1"/>
        <v>17490.531753820076</v>
      </c>
      <c r="D10" s="1">
        <f t="shared" si="2"/>
        <v>17697.19802762941</v>
      </c>
      <c r="E10" s="1">
        <f t="shared" si="3"/>
        <v>17995.653327116986</v>
      </c>
      <c r="F10" s="1">
        <f t="shared" si="4"/>
        <v>18202.239048907293</v>
      </c>
      <c r="I10" s="20">
        <v>17074.25</v>
      </c>
      <c r="J10" s="20">
        <v>17370.67</v>
      </c>
      <c r="K10" s="20">
        <v>17575.92</v>
      </c>
      <c r="L10" s="20">
        <v>17872.33</v>
      </c>
      <c r="M10" s="20">
        <v>18077.5</v>
      </c>
    </row>
    <row r="11" spans="1:13" ht="12.75">
      <c r="A11">
        <v>15</v>
      </c>
      <c r="B11" s="1">
        <f t="shared" si="0"/>
        <v>17483.986902274348</v>
      </c>
      <c r="C11" s="1">
        <f t="shared" si="1"/>
        <v>17789.91340152643</v>
      </c>
      <c r="D11" s="1">
        <f t="shared" si="2"/>
        <v>18001.865901584235</v>
      </c>
      <c r="E11" s="1">
        <f t="shared" si="3"/>
        <v>18307.79240083632</v>
      </c>
      <c r="F11" s="1">
        <f t="shared" si="4"/>
        <v>18519.6643488751</v>
      </c>
      <c r="I11" s="20">
        <v>17364.17</v>
      </c>
      <c r="J11" s="20">
        <v>17668</v>
      </c>
      <c r="K11" s="20">
        <v>17878.5</v>
      </c>
      <c r="L11" s="20">
        <v>18182.33</v>
      </c>
      <c r="M11" s="20">
        <v>18392.75</v>
      </c>
    </row>
    <row r="12" spans="1:13" ht="12.75">
      <c r="A12">
        <v>16</v>
      </c>
      <c r="B12" s="1">
        <f t="shared" si="0"/>
        <v>17782.784547842773</v>
      </c>
      <c r="C12" s="1">
        <f t="shared" si="1"/>
        <v>18096.433971918814</v>
      </c>
      <c r="D12" s="1">
        <f t="shared" si="2"/>
        <v>18313.67269822509</v>
      </c>
      <c r="E12" s="1">
        <f t="shared" si="3"/>
        <v>18627.32212230113</v>
      </c>
      <c r="F12" s="1">
        <f t="shared" si="4"/>
        <v>18844.64140062644</v>
      </c>
      <c r="I12" s="20">
        <v>17660.92</v>
      </c>
      <c r="J12" s="20">
        <v>17972.42</v>
      </c>
      <c r="K12" s="20">
        <v>18188.17</v>
      </c>
      <c r="L12" s="20">
        <v>18499.67</v>
      </c>
      <c r="M12" s="20">
        <v>18715.5</v>
      </c>
    </row>
    <row r="13" spans="1:13" ht="12.75">
      <c r="A13">
        <v>17</v>
      </c>
      <c r="B13" s="1">
        <f t="shared" si="0"/>
        <v>18031.06600848056</v>
      </c>
      <c r="C13" s="1">
        <f t="shared" si="1"/>
        <v>18354.200432796715</v>
      </c>
      <c r="D13" s="1">
        <f t="shared" si="2"/>
        <v>18577.98401064872</v>
      </c>
      <c r="E13" s="1">
        <f t="shared" si="3"/>
        <v>18901.198986983905</v>
      </c>
      <c r="F13" s="1">
        <f t="shared" si="4"/>
        <v>19124.811391795483</v>
      </c>
      <c r="I13" s="20">
        <v>17907.5</v>
      </c>
      <c r="J13" s="20">
        <v>18228.42</v>
      </c>
      <c r="K13" s="20">
        <v>18450.67</v>
      </c>
      <c r="L13" s="20">
        <v>18771.67</v>
      </c>
      <c r="M13" s="20">
        <v>18993.75</v>
      </c>
    </row>
    <row r="14" spans="1:13" ht="12.75">
      <c r="A14">
        <v>18</v>
      </c>
      <c r="B14" s="1">
        <f t="shared" si="0"/>
        <v>18362.16501367775</v>
      </c>
      <c r="C14" s="1">
        <f t="shared" si="1"/>
        <v>18693.525812936765</v>
      </c>
      <c r="D14" s="1">
        <f t="shared" si="2"/>
        <v>18922.92789411572</v>
      </c>
      <c r="E14" s="1">
        <f t="shared" si="3"/>
        <v>19254.369245393762</v>
      </c>
      <c r="F14" s="1">
        <f t="shared" si="4"/>
        <v>19483.771326572718</v>
      </c>
      <c r="I14" s="20">
        <v>18236.33</v>
      </c>
      <c r="J14" s="20">
        <v>18565.42</v>
      </c>
      <c r="K14" s="20">
        <v>18793.25</v>
      </c>
      <c r="L14" s="20">
        <v>19122.42</v>
      </c>
      <c r="M14" s="20">
        <v>19350.25</v>
      </c>
    </row>
    <row r="15" spans="1:13" ht="12.75">
      <c r="A15">
        <v>19</v>
      </c>
      <c r="B15" s="1">
        <f t="shared" si="0"/>
        <v>18610.033645218035</v>
      </c>
      <c r="C15" s="1">
        <f t="shared" si="1"/>
        <v>18949.862475476988</v>
      </c>
      <c r="D15" s="1">
        <f t="shared" si="2"/>
        <v>19185.144854044716</v>
      </c>
      <c r="E15" s="1">
        <f t="shared" si="3"/>
        <v>19524.97368430367</v>
      </c>
      <c r="F15" s="1">
        <f t="shared" si="4"/>
        <v>19760.245993869026</v>
      </c>
      <c r="I15" s="20">
        <v>18482.5</v>
      </c>
      <c r="J15" s="20">
        <v>18820</v>
      </c>
      <c r="K15" s="20">
        <v>19053.67</v>
      </c>
      <c r="L15" s="20">
        <v>19391.17</v>
      </c>
      <c r="M15" s="20">
        <v>19624.83</v>
      </c>
    </row>
    <row r="16" spans="1:13" ht="12.75">
      <c r="A16">
        <v>20</v>
      </c>
      <c r="B16" s="1">
        <f t="shared" si="0"/>
        <v>18867.296655977036</v>
      </c>
      <c r="C16" s="1">
        <f t="shared" si="1"/>
        <v>19215.764690276348</v>
      </c>
      <c r="D16" s="1">
        <f t="shared" si="2"/>
        <v>19457.00791825188</v>
      </c>
      <c r="E16" s="1">
        <f t="shared" si="3"/>
        <v>19805.55650457022</v>
      </c>
      <c r="F16" s="1">
        <f t="shared" si="4"/>
        <v>20046.70911152435</v>
      </c>
      <c r="I16" s="20">
        <v>18738</v>
      </c>
      <c r="J16" s="20">
        <v>19084.08</v>
      </c>
      <c r="K16" s="20">
        <v>19323.67</v>
      </c>
      <c r="L16" s="20">
        <v>19669.83</v>
      </c>
      <c r="M16" s="20">
        <v>19909.33</v>
      </c>
    </row>
    <row r="17" spans="1:13" ht="12.75">
      <c r="A17">
        <v>21</v>
      </c>
      <c r="B17" s="1">
        <f t="shared" si="0"/>
        <v>19180.271456893748</v>
      </c>
      <c r="C17" s="1">
        <f t="shared" si="1"/>
        <v>19537.64048929525</v>
      </c>
      <c r="D17" s="1">
        <f t="shared" si="2"/>
        <v>19785.086222735656</v>
      </c>
      <c r="E17" s="1">
        <f t="shared" si="3"/>
        <v>20142.45525513716</v>
      </c>
      <c r="F17" s="1">
        <f t="shared" si="4"/>
        <v>20389.900988577567</v>
      </c>
      <c r="I17" s="20">
        <v>19048.83</v>
      </c>
      <c r="J17" s="20">
        <v>19403.75</v>
      </c>
      <c r="K17" s="20">
        <v>19649.5</v>
      </c>
      <c r="L17" s="20">
        <v>20004.42</v>
      </c>
      <c r="M17" s="20">
        <v>20250.17</v>
      </c>
    </row>
    <row r="18" spans="1:13" ht="12.75">
      <c r="A18">
        <v>22</v>
      </c>
      <c r="B18" s="1">
        <f t="shared" si="0"/>
        <v>19470.510450440837</v>
      </c>
      <c r="C18" s="1">
        <f t="shared" si="1"/>
        <v>19827.87948284234</v>
      </c>
      <c r="D18" s="1">
        <f t="shared" si="2"/>
        <v>20075.32521628275</v>
      </c>
      <c r="E18" s="1">
        <f t="shared" si="3"/>
        <v>20432.69424868425</v>
      </c>
      <c r="F18" s="1">
        <f t="shared" si="4"/>
        <v>20680.139982124656</v>
      </c>
      <c r="I18" s="20">
        <v>19337.08</v>
      </c>
      <c r="J18" s="20">
        <v>19692</v>
      </c>
      <c r="K18" s="20">
        <v>19937.75</v>
      </c>
      <c r="L18" s="20">
        <v>20292.67</v>
      </c>
      <c r="M18" s="20">
        <v>20538.42</v>
      </c>
    </row>
    <row r="19" spans="1:13" ht="12.75">
      <c r="A19">
        <v>23</v>
      </c>
      <c r="B19" s="1">
        <f t="shared" si="0"/>
        <v>19780.978069765413</v>
      </c>
      <c r="C19" s="1">
        <f t="shared" si="1"/>
        <v>20128.690928886375</v>
      </c>
      <c r="D19" s="1">
        <f t="shared" si="2"/>
        <v>20369.16891268118</v>
      </c>
      <c r="E19" s="1">
        <f t="shared" si="3"/>
        <v>20716.801219783116</v>
      </c>
      <c r="F19" s="1">
        <f t="shared" si="4"/>
        <v>20957.450376618344</v>
      </c>
      <c r="I19" s="20">
        <v>19645.42</v>
      </c>
      <c r="J19" s="20">
        <v>19990.75</v>
      </c>
      <c r="K19" s="20">
        <v>20229.58</v>
      </c>
      <c r="L19" s="20">
        <v>20574.83</v>
      </c>
      <c r="M19" s="20">
        <v>20813.83</v>
      </c>
    </row>
    <row r="20" spans="1:13" ht="12.75">
      <c r="A20">
        <v>24</v>
      </c>
      <c r="B20" s="1">
        <f t="shared" si="0"/>
        <v>20101.424070446632</v>
      </c>
      <c r="C20" s="1">
        <f t="shared" si="1"/>
        <v>20439.14847920858</v>
      </c>
      <c r="D20" s="1">
        <f t="shared" si="2"/>
        <v>20673.001059438626</v>
      </c>
      <c r="E20" s="1">
        <f t="shared" si="3"/>
        <v>21010.735537202945</v>
      </c>
      <c r="F20" s="1">
        <f t="shared" si="4"/>
        <v>21244.50756541397</v>
      </c>
      <c r="I20" s="20">
        <v>19963.67</v>
      </c>
      <c r="J20" s="20">
        <v>20299.08</v>
      </c>
      <c r="K20" s="20">
        <v>20531.33</v>
      </c>
      <c r="L20" s="20">
        <v>20866.75</v>
      </c>
      <c r="M20" s="20">
        <v>21098.92</v>
      </c>
    </row>
    <row r="21" spans="1:13" ht="12.75">
      <c r="A21">
        <v>25</v>
      </c>
      <c r="B21" s="1">
        <f t="shared" si="0"/>
        <v>20428.495474692605</v>
      </c>
      <c r="C21" s="1">
        <f t="shared" si="1"/>
        <v>20755.65749995998</v>
      </c>
      <c r="D21" s="1">
        <f t="shared" si="2"/>
        <v>20982.11943244455</v>
      </c>
      <c r="E21" s="1">
        <f t="shared" si="3"/>
        <v>21309.452630752345</v>
      </c>
      <c r="F21" s="1">
        <f t="shared" si="4"/>
        <v>21535.914563236915</v>
      </c>
      <c r="I21" s="20">
        <v>20288.5</v>
      </c>
      <c r="J21" s="20">
        <v>20613.42</v>
      </c>
      <c r="K21" s="20">
        <v>20838.33</v>
      </c>
      <c r="L21" s="20">
        <v>21163.42</v>
      </c>
      <c r="M21" s="20">
        <v>21388.33</v>
      </c>
    </row>
    <row r="22" spans="1:13" ht="12.75">
      <c r="A22">
        <v>26</v>
      </c>
      <c r="B22" s="1">
        <f t="shared" si="0"/>
        <v>20763.209251743512</v>
      </c>
      <c r="C22" s="1">
        <f t="shared" si="1"/>
        <v>21079.204753373637</v>
      </c>
      <c r="D22" s="1">
        <f t="shared" si="2"/>
        <v>21297.873278017596</v>
      </c>
      <c r="E22" s="1">
        <f t="shared" si="3"/>
        <v>21613.7882276287</v>
      </c>
      <c r="F22" s="1">
        <f t="shared" si="4"/>
        <v>21832.446683270282</v>
      </c>
      <c r="I22" s="20">
        <v>20620.92</v>
      </c>
      <c r="J22" s="20">
        <v>20934.75</v>
      </c>
      <c r="K22" s="20">
        <v>21151.92</v>
      </c>
      <c r="L22" s="20">
        <v>21465.67</v>
      </c>
      <c r="M22" s="20">
        <v>21682.83</v>
      </c>
    </row>
    <row r="23" spans="1:13" ht="12.75">
      <c r="A23">
        <v>27</v>
      </c>
      <c r="B23" s="1">
        <f t="shared" si="0"/>
        <v>21105.464711575576</v>
      </c>
      <c r="C23" s="1">
        <f t="shared" si="1"/>
        <v>21409.296858333026</v>
      </c>
      <c r="D23" s="1">
        <f t="shared" si="2"/>
        <v>21619.577903996073</v>
      </c>
      <c r="E23" s="1">
        <f t="shared" si="3"/>
        <v>21923.41005075352</v>
      </c>
      <c r="F23" s="1">
        <f t="shared" si="4"/>
        <v>22133.681027414194</v>
      </c>
      <c r="I23" s="20">
        <v>20960.83</v>
      </c>
      <c r="J23" s="20">
        <v>21262.58</v>
      </c>
      <c r="K23" s="20">
        <v>21471.42</v>
      </c>
      <c r="L23" s="20">
        <v>21773.17</v>
      </c>
      <c r="M23" s="20">
        <v>21982</v>
      </c>
    </row>
    <row r="24" spans="1:13" ht="12.75">
      <c r="A24">
        <v>28</v>
      </c>
      <c r="B24" s="1">
        <f t="shared" si="0"/>
        <v>21455.36254421257</v>
      </c>
      <c r="C24" s="1">
        <f t="shared" si="1"/>
        <v>21746.276160918987</v>
      </c>
      <c r="D24" s="1">
        <f t="shared" si="2"/>
        <v>21947.65620847985</v>
      </c>
      <c r="E24" s="1">
        <f t="shared" si="3"/>
        <v>22238.569825186267</v>
      </c>
      <c r="F24" s="1">
        <f t="shared" si="4"/>
        <v>22439.859251725728</v>
      </c>
      <c r="I24" s="20">
        <v>21308.33</v>
      </c>
      <c r="J24" s="20">
        <v>21597.25</v>
      </c>
      <c r="K24" s="20">
        <v>21797.25</v>
      </c>
      <c r="L24" s="20">
        <v>22086.17</v>
      </c>
      <c r="M24" s="20">
        <v>22286.08</v>
      </c>
    </row>
    <row r="25" spans="1:13" ht="12.75">
      <c r="A25">
        <v>29</v>
      </c>
      <c r="B25" s="1">
        <f t="shared" si="0"/>
        <v>21813.15447471395</v>
      </c>
      <c r="C25" s="1">
        <f t="shared" si="1"/>
        <v>22090.303765169585</v>
      </c>
      <c r="D25" s="1">
        <f t="shared" si="2"/>
        <v>22282.118260471303</v>
      </c>
      <c r="E25" s="1">
        <f t="shared" si="3"/>
        <v>22559.176929905538</v>
      </c>
      <c r="F25" s="1">
        <f t="shared" si="4"/>
        <v>22751.082046228657</v>
      </c>
      <c r="I25" s="20">
        <v>21663.67</v>
      </c>
      <c r="J25" s="20">
        <v>21938.92</v>
      </c>
      <c r="K25" s="20">
        <v>22129.42</v>
      </c>
      <c r="L25" s="20">
        <v>22404.58</v>
      </c>
      <c r="M25" s="20">
        <v>22595.17</v>
      </c>
    </row>
    <row r="26" spans="1:13" ht="12.75">
      <c r="A26">
        <v>30</v>
      </c>
      <c r="B26" s="1">
        <f t="shared" si="0"/>
        <v>22178.65926103691</v>
      </c>
      <c r="C26" s="1">
        <f t="shared" si="1"/>
        <v>22441.03732500396</v>
      </c>
      <c r="D26" s="1">
        <f t="shared" si="2"/>
        <v>22622.782817927633</v>
      </c>
      <c r="E26" s="1">
        <f t="shared" si="3"/>
        <v>22885.16088189468</v>
      </c>
      <c r="F26" s="1">
        <f t="shared" si="4"/>
        <v>23066.825822799332</v>
      </c>
      <c r="I26" s="20">
        <v>22026.67</v>
      </c>
      <c r="J26" s="20">
        <v>22287.25</v>
      </c>
      <c r="K26" s="20">
        <v>22467.75</v>
      </c>
      <c r="L26" s="20">
        <v>22728.33</v>
      </c>
      <c r="M26" s="20">
        <v>22908.75</v>
      </c>
    </row>
    <row r="27" spans="1:13" ht="12.75">
      <c r="A27">
        <v>31</v>
      </c>
      <c r="B27" s="1">
        <f t="shared" si="0"/>
        <v>22552.470974321757</v>
      </c>
      <c r="C27" s="1">
        <f t="shared" si="1"/>
        <v>22799.322636621866</v>
      </c>
      <c r="D27" s="1">
        <f t="shared" si="2"/>
        <v>22970.16339997012</v>
      </c>
      <c r="E27" s="1">
        <f t="shared" si="3"/>
        <v>23217.0251312726</v>
      </c>
      <c r="F27" s="1">
        <f t="shared" si="4"/>
        <v>23387.85582561848</v>
      </c>
      <c r="I27" s="20">
        <v>22397.92</v>
      </c>
      <c r="J27" s="20">
        <v>22643.08</v>
      </c>
      <c r="K27" s="20">
        <v>22812.75</v>
      </c>
      <c r="L27" s="20">
        <v>23057.92</v>
      </c>
      <c r="M27" s="20">
        <v>23227.58</v>
      </c>
    </row>
    <row r="28" spans="1:13" ht="12.75">
      <c r="A28">
        <v>32</v>
      </c>
      <c r="B28" s="1">
        <f t="shared" si="0"/>
        <v>22934.589614568493</v>
      </c>
      <c r="C28" s="1">
        <f t="shared" si="1"/>
        <v>23164.7468709258</v>
      </c>
      <c r="D28" s="1">
        <f t="shared" si="2"/>
        <v>23324.088833558333</v>
      </c>
      <c r="E28" s="1">
        <f t="shared" si="3"/>
        <v>23554.417262956067</v>
      </c>
      <c r="F28" s="1">
        <f t="shared" si="4"/>
        <v>23713.759225588597</v>
      </c>
      <c r="I28" s="20">
        <v>22777.42</v>
      </c>
      <c r="J28" s="20">
        <v>23006</v>
      </c>
      <c r="K28" s="20">
        <v>23164.25</v>
      </c>
      <c r="L28" s="20">
        <v>23393</v>
      </c>
      <c r="M28" s="20">
        <v>23551.25</v>
      </c>
    </row>
    <row r="29" spans="1:13" ht="12.75">
      <c r="A29">
        <v>33</v>
      </c>
      <c r="B29" s="1">
        <f t="shared" si="0"/>
        <v>23325.01518177711</v>
      </c>
      <c r="C29" s="1">
        <f t="shared" si="1"/>
        <v>23537.63223599187</v>
      </c>
      <c r="D29" s="1">
        <f t="shared" si="2"/>
        <v>23684.810843751722</v>
      </c>
      <c r="E29" s="1">
        <f t="shared" si="3"/>
        <v>23897.437966968857</v>
      </c>
      <c r="F29" s="1">
        <f t="shared" si="4"/>
        <v>24044.52595370731</v>
      </c>
      <c r="I29" s="20">
        <v>23165.17</v>
      </c>
      <c r="J29" s="20">
        <v>23376.33</v>
      </c>
      <c r="K29" s="20">
        <v>23522.5</v>
      </c>
      <c r="L29" s="20">
        <v>23733.67</v>
      </c>
      <c r="M29" s="20">
        <v>23879.75</v>
      </c>
    </row>
    <row r="30" spans="1:13" ht="12.75">
      <c r="A30">
        <v>34</v>
      </c>
      <c r="B30" s="1">
        <f t="shared" si="0"/>
        <v>23724.502851125966</v>
      </c>
      <c r="C30" s="1">
        <f t="shared" si="1"/>
        <v>23918.411698922322</v>
      </c>
      <c r="D30" s="1">
        <f t="shared" si="2"/>
        <v>24052.661707628773</v>
      </c>
      <c r="E30" s="1">
        <f t="shared" si="3"/>
        <v>24246.580624427497</v>
      </c>
      <c r="F30" s="1">
        <f t="shared" si="4"/>
        <v>24380.911185152974</v>
      </c>
      <c r="I30" s="20">
        <v>23561.92</v>
      </c>
      <c r="J30" s="20">
        <v>23754.5</v>
      </c>
      <c r="K30" s="20">
        <v>23887.83</v>
      </c>
      <c r="L30" s="20">
        <v>24080.42</v>
      </c>
      <c r="M30" s="20">
        <v>24213.83</v>
      </c>
    </row>
    <row r="31" spans="1:13" ht="12.75">
      <c r="A31">
        <v>35</v>
      </c>
      <c r="B31" s="1">
        <f t="shared" si="0"/>
        <v>24132.377999455737</v>
      </c>
      <c r="C31" s="1">
        <f t="shared" si="1"/>
        <v>24306.571740595882</v>
      </c>
      <c r="D31" s="1">
        <f t="shared" si="2"/>
        <v>24427.06749205392</v>
      </c>
      <c r="E31" s="1">
        <f t="shared" si="3"/>
        <v>24601.090060153638</v>
      </c>
      <c r="F31" s="1">
        <f t="shared" si="4"/>
        <v>24721.74691564973</v>
      </c>
      <c r="I31" s="20">
        <v>23967</v>
      </c>
      <c r="J31" s="20">
        <v>24140</v>
      </c>
      <c r="K31" s="20">
        <v>24259.67</v>
      </c>
      <c r="L31" s="20">
        <v>24432.5</v>
      </c>
      <c r="M31" s="20">
        <v>24552.33</v>
      </c>
    </row>
    <row r="32" spans="1:13" ht="12.75">
      <c r="A32">
        <v>36</v>
      </c>
      <c r="B32" s="1">
        <f t="shared" si="0"/>
        <v>24549.566974985195</v>
      </c>
      <c r="C32" s="1">
        <f t="shared" si="1"/>
        <v>24702.786984171875</v>
      </c>
      <c r="D32" s="1">
        <f t="shared" si="2"/>
        <v>24808.76323420078</v>
      </c>
      <c r="E32" s="1">
        <f t="shared" si="3"/>
        <v>24961.892622366056</v>
      </c>
      <c r="F32" s="1">
        <f t="shared" si="4"/>
        <v>25067.86887239496</v>
      </c>
      <c r="I32" s="20">
        <v>24381.33</v>
      </c>
      <c r="J32" s="20">
        <v>24533.5</v>
      </c>
      <c r="K32" s="20">
        <v>24638.75</v>
      </c>
      <c r="L32" s="20">
        <v>24790.83</v>
      </c>
      <c r="M32" s="20">
        <v>24896.08</v>
      </c>
    </row>
    <row r="33" spans="1:13" ht="12.75">
      <c r="A33">
        <v>37</v>
      </c>
      <c r="B33" s="1">
        <f t="shared" si="0"/>
        <v>24975.828121657265</v>
      </c>
      <c r="C33" s="1">
        <f t="shared" si="1"/>
        <v>25106.725152571824</v>
      </c>
      <c r="D33" s="1">
        <f t="shared" si="2"/>
        <v>25197.507278012265</v>
      </c>
      <c r="E33" s="1">
        <f t="shared" si="3"/>
        <v>25328.404308926823</v>
      </c>
      <c r="F33" s="1">
        <f t="shared" si="4"/>
        <v>25419.025330329212</v>
      </c>
      <c r="I33" s="20">
        <v>24804.67</v>
      </c>
      <c r="J33" s="20">
        <v>24934.67</v>
      </c>
      <c r="K33" s="20">
        <v>25024.83</v>
      </c>
      <c r="L33" s="20">
        <v>25154.83</v>
      </c>
      <c r="M33" s="20">
        <v>25244.83</v>
      </c>
    </row>
    <row r="34" spans="1:13" ht="12.75">
      <c r="A34">
        <v>38</v>
      </c>
      <c r="B34" s="1">
        <f t="shared" si="0"/>
        <v>25428.339157528902</v>
      </c>
      <c r="C34" s="1">
        <f t="shared" si="1"/>
        <v>25537.930179411516</v>
      </c>
      <c r="D34" s="1">
        <f t="shared" si="2"/>
        <v>25613.860526344342</v>
      </c>
      <c r="E34" s="1">
        <f t="shared" si="3"/>
        <v>25723.45154822696</v>
      </c>
      <c r="F34" s="1">
        <f t="shared" si="4"/>
        <v>25799.472516181184</v>
      </c>
      <c r="I34" s="20">
        <v>25254.08</v>
      </c>
      <c r="J34" s="20">
        <v>25362.92</v>
      </c>
      <c r="K34" s="20">
        <v>25438.33</v>
      </c>
      <c r="L34" s="20">
        <v>25547.17</v>
      </c>
      <c r="M34" s="20">
        <v>25622.67</v>
      </c>
    </row>
    <row r="35" spans="1:13" ht="12.75">
      <c r="A35">
        <v>39</v>
      </c>
      <c r="B35" s="1">
        <f t="shared" si="0"/>
        <v>25882.702889838092</v>
      </c>
      <c r="C35" s="1">
        <f t="shared" si="1"/>
        <v>25967.1214057756</v>
      </c>
      <c r="D35" s="1">
        <f t="shared" si="2"/>
        <v>26025.52161956825</v>
      </c>
      <c r="E35" s="1">
        <f t="shared" si="3"/>
        <v>26109.930066503388</v>
      </c>
      <c r="F35" s="1">
        <f t="shared" si="4"/>
        <v>26168.410832315065</v>
      </c>
      <c r="I35" s="20">
        <v>25705.33</v>
      </c>
      <c r="J35" s="20">
        <v>25789.17</v>
      </c>
      <c r="K35" s="20">
        <v>25847.17</v>
      </c>
      <c r="L35" s="20">
        <v>25931</v>
      </c>
      <c r="M35" s="20">
        <v>25989.08</v>
      </c>
    </row>
    <row r="36" spans="1:13" ht="12.75">
      <c r="A36">
        <v>40</v>
      </c>
      <c r="B36" s="1">
        <f t="shared" si="0"/>
        <v>26347.226245546728</v>
      </c>
      <c r="C36" s="1">
        <f t="shared" si="1"/>
        <v>26404.951836180047</v>
      </c>
      <c r="D36" s="1">
        <f t="shared" si="2"/>
        <v>26444.97612063277</v>
      </c>
      <c r="E36" s="1">
        <f t="shared" si="3"/>
        <v>26502.70171126609</v>
      </c>
      <c r="F36" s="1">
        <f t="shared" si="4"/>
        <v>26542.725995718814</v>
      </c>
      <c r="I36" s="20">
        <v>26166.67</v>
      </c>
      <c r="J36" s="20">
        <v>26224</v>
      </c>
      <c r="K36" s="20">
        <v>26263.75</v>
      </c>
      <c r="L36" s="20">
        <v>26321.08</v>
      </c>
      <c r="M36" s="20">
        <v>26360.83</v>
      </c>
    </row>
    <row r="37" spans="1:13" ht="12.75">
      <c r="A37">
        <v>41</v>
      </c>
      <c r="B37" s="1">
        <f t="shared" si="0"/>
        <v>26821.979707671457</v>
      </c>
      <c r="C37" s="1">
        <f t="shared" si="1"/>
        <v>26851.592643665284</v>
      </c>
      <c r="D37" s="1">
        <f t="shared" si="2"/>
        <v>26872.153546521247</v>
      </c>
      <c r="E37" s="1">
        <f t="shared" si="3"/>
        <v>26901.68593049605</v>
      </c>
      <c r="F37" s="1">
        <f t="shared" si="4"/>
        <v>26922.24683335201</v>
      </c>
      <c r="I37" s="20">
        <v>26638.17</v>
      </c>
      <c r="J37" s="20">
        <v>26667.58</v>
      </c>
      <c r="K37" s="20">
        <v>26688</v>
      </c>
      <c r="L37" s="20">
        <v>26717.33</v>
      </c>
      <c r="M37" s="20">
        <v>26737.75</v>
      </c>
    </row>
    <row r="38" spans="1:13" ht="12.75">
      <c r="A38">
        <v>42</v>
      </c>
      <c r="B38" s="1">
        <f t="shared" si="0"/>
        <v>27306.882724193252</v>
      </c>
      <c r="C38" s="1">
        <f t="shared" si="1"/>
        <v>27306.882724193252</v>
      </c>
      <c r="D38" s="1">
        <f t="shared" si="2"/>
        <v>27306.882724193252</v>
      </c>
      <c r="E38" s="1">
        <f t="shared" si="3"/>
        <v>27306.882724193252</v>
      </c>
      <c r="F38" s="1">
        <f t="shared" si="4"/>
        <v>27306.882724193252</v>
      </c>
      <c r="I38" s="20">
        <v>27119.75</v>
      </c>
      <c r="J38" s="20">
        <v>27119.75</v>
      </c>
      <c r="K38" s="20">
        <v>27119.75</v>
      </c>
      <c r="L38" s="20">
        <v>27119.75</v>
      </c>
      <c r="M38" s="20">
        <v>27119.75</v>
      </c>
    </row>
    <row r="39" spans="1:13" ht="12.75">
      <c r="A39">
        <v>43</v>
      </c>
      <c r="B39" s="1">
        <f t="shared" si="0"/>
        <v>27913.791842529798</v>
      </c>
      <c r="C39" s="1">
        <f t="shared" si="1"/>
        <v>27913.791842529798</v>
      </c>
      <c r="D39" s="1">
        <f t="shared" si="2"/>
        <v>27913.791842529798</v>
      </c>
      <c r="E39" s="1">
        <f t="shared" si="3"/>
        <v>27913.791842529798</v>
      </c>
      <c r="F39" s="1">
        <f t="shared" si="4"/>
        <v>27913.791842529798</v>
      </c>
      <c r="I39" s="20">
        <v>27722.5</v>
      </c>
      <c r="J39" s="20">
        <v>27722.5</v>
      </c>
      <c r="K39" s="20">
        <v>27722.5</v>
      </c>
      <c r="L39" s="20">
        <v>27722.5</v>
      </c>
      <c r="M39" s="20">
        <v>27722.5</v>
      </c>
    </row>
    <row r="40" spans="1:13" ht="12.75">
      <c r="A40">
        <v>44</v>
      </c>
      <c r="B40" s="1">
        <f t="shared" si="0"/>
        <v>28537.395366809138</v>
      </c>
      <c r="C40" s="1">
        <f t="shared" si="1"/>
        <v>28537.395366809138</v>
      </c>
      <c r="D40" s="1">
        <f t="shared" si="2"/>
        <v>28537.395366809138</v>
      </c>
      <c r="E40" s="1">
        <f t="shared" si="3"/>
        <v>28537.395366809138</v>
      </c>
      <c r="F40" s="1">
        <f t="shared" si="4"/>
        <v>28537.395366809138</v>
      </c>
      <c r="I40" s="20">
        <v>28341.83</v>
      </c>
      <c r="J40" s="20">
        <v>28341.83</v>
      </c>
      <c r="K40" s="20">
        <v>28341.83</v>
      </c>
      <c r="L40" s="20">
        <v>28341.83</v>
      </c>
      <c r="M40" s="20">
        <v>28341.83</v>
      </c>
    </row>
    <row r="41" spans="1:13" ht="12.75">
      <c r="A41">
        <v>45</v>
      </c>
      <c r="B41" s="1">
        <f t="shared" si="0"/>
        <v>29178.20681615255</v>
      </c>
      <c r="C41" s="1">
        <f t="shared" si="1"/>
        <v>29178.20681615255</v>
      </c>
      <c r="D41" s="1">
        <f t="shared" si="2"/>
        <v>29178.20681615255</v>
      </c>
      <c r="E41" s="1">
        <f t="shared" si="3"/>
        <v>29178.20681615255</v>
      </c>
      <c r="F41" s="1">
        <f t="shared" si="4"/>
        <v>29178.20681615255</v>
      </c>
      <c r="I41" s="20">
        <v>28978.25</v>
      </c>
      <c r="J41" s="20">
        <v>28978.25</v>
      </c>
      <c r="K41" s="20">
        <v>28978.25</v>
      </c>
      <c r="L41" s="20">
        <v>28978.25</v>
      </c>
      <c r="M41" s="20">
        <v>28978.25</v>
      </c>
    </row>
    <row r="42" spans="1:13" ht="12.75">
      <c r="A42">
        <v>46</v>
      </c>
      <c r="B42" s="1">
        <f t="shared" si="0"/>
        <v>29836.54839863614</v>
      </c>
      <c r="C42" s="1">
        <f t="shared" si="1"/>
        <v>29836.54839863614</v>
      </c>
      <c r="D42" s="1">
        <f t="shared" si="2"/>
        <v>29836.54839863614</v>
      </c>
      <c r="E42" s="1">
        <f t="shared" si="3"/>
        <v>29836.54839863614</v>
      </c>
      <c r="F42" s="1">
        <f t="shared" si="4"/>
        <v>29836.54839863614</v>
      </c>
      <c r="I42" s="20">
        <v>29632.08</v>
      </c>
      <c r="J42" s="20">
        <v>29632.08</v>
      </c>
      <c r="K42" s="20">
        <v>29632.08</v>
      </c>
      <c r="L42" s="20">
        <v>29632.08</v>
      </c>
      <c r="M42" s="20">
        <v>29632.08</v>
      </c>
    </row>
    <row r="43" spans="1:13" ht="12.75">
      <c r="A43">
        <v>47</v>
      </c>
      <c r="B43" s="1">
        <f t="shared" si="0"/>
        <v>30367.68827407791</v>
      </c>
      <c r="C43" s="1">
        <f t="shared" si="1"/>
        <v>30367.68827407791</v>
      </c>
      <c r="D43" s="1">
        <f t="shared" si="2"/>
        <v>30367.68827407791</v>
      </c>
      <c r="E43" s="1">
        <f t="shared" si="3"/>
        <v>30367.68827407791</v>
      </c>
      <c r="F43" s="1">
        <f t="shared" si="4"/>
        <v>30367.68827407791</v>
      </c>
      <c r="I43" s="20">
        <v>30159.58</v>
      </c>
      <c r="J43" s="20">
        <v>30159.58</v>
      </c>
      <c r="K43" s="20">
        <v>30159.58</v>
      </c>
      <c r="L43" s="20">
        <v>30159.58</v>
      </c>
      <c r="M43" s="20">
        <v>30159.58</v>
      </c>
    </row>
    <row r="44" spans="1:13" ht="12.75">
      <c r="A44">
        <v>48</v>
      </c>
      <c r="B44" s="1">
        <f t="shared" si="0"/>
        <v>31763.594349755524</v>
      </c>
      <c r="C44" s="1">
        <f t="shared" si="1"/>
        <v>31763.594349755524</v>
      </c>
      <c r="D44" s="1">
        <f t="shared" si="2"/>
        <v>31763.594349755524</v>
      </c>
      <c r="E44" s="1">
        <f t="shared" si="3"/>
        <v>31763.594349755524</v>
      </c>
      <c r="F44" s="1">
        <f t="shared" si="4"/>
        <v>31763.594349755524</v>
      </c>
      <c r="I44" s="20">
        <v>31545.92</v>
      </c>
      <c r="J44" s="20">
        <v>31545.92</v>
      </c>
      <c r="K44" s="20">
        <v>31545.92</v>
      </c>
      <c r="L44" s="20">
        <v>31545.92</v>
      </c>
      <c r="M44" s="20">
        <v>31545.92</v>
      </c>
    </row>
    <row r="45" spans="1:13" ht="12.75">
      <c r="A45">
        <v>49</v>
      </c>
      <c r="B45" s="1">
        <f t="shared" si="0"/>
        <v>33895.282705206264</v>
      </c>
      <c r="C45" s="1">
        <f t="shared" si="1"/>
        <v>33895.282705206264</v>
      </c>
      <c r="D45" s="1">
        <f t="shared" si="2"/>
        <v>33895.282705206264</v>
      </c>
      <c r="E45" s="1">
        <f t="shared" si="3"/>
        <v>33895.282705206264</v>
      </c>
      <c r="F45" s="1">
        <f t="shared" si="4"/>
        <v>33895.282705206264</v>
      </c>
      <c r="I45" s="20">
        <v>33663</v>
      </c>
      <c r="J45" s="20">
        <v>33663</v>
      </c>
      <c r="K45" s="20">
        <v>33663</v>
      </c>
      <c r="L45" s="20">
        <v>33663</v>
      </c>
      <c r="M45" s="20">
        <v>33663</v>
      </c>
    </row>
    <row r="46" spans="1:13" ht="12.75">
      <c r="A46">
        <v>50</v>
      </c>
      <c r="B46" s="1">
        <f t="shared" si="0"/>
        <v>36261.417712027345</v>
      </c>
      <c r="C46" s="1">
        <f t="shared" si="1"/>
        <v>36261.417712027345</v>
      </c>
      <c r="D46" s="1">
        <f t="shared" si="2"/>
        <v>36261.417712027345</v>
      </c>
      <c r="E46" s="1">
        <f t="shared" si="3"/>
        <v>36261.417712027345</v>
      </c>
      <c r="F46" s="1">
        <f t="shared" si="4"/>
        <v>36261.417712027345</v>
      </c>
      <c r="I46" s="20">
        <v>36012.92</v>
      </c>
      <c r="J46" s="20">
        <v>36012.92</v>
      </c>
      <c r="K46" s="20">
        <v>36012.92</v>
      </c>
      <c r="L46" s="20">
        <v>36012.92</v>
      </c>
      <c r="M46" s="20">
        <v>36012.92</v>
      </c>
    </row>
    <row r="47" spans="1:13" ht="12.75">
      <c r="A47">
        <v>51</v>
      </c>
      <c r="B47" s="1">
        <f t="shared" si="0"/>
        <v>40053.313386576956</v>
      </c>
      <c r="C47" s="1">
        <f t="shared" si="1"/>
        <v>40053.313386576956</v>
      </c>
      <c r="D47" s="1">
        <f t="shared" si="2"/>
        <v>40053.313386576956</v>
      </c>
      <c r="E47" s="1">
        <f t="shared" si="3"/>
        <v>40053.313386576956</v>
      </c>
      <c r="F47" s="1">
        <f t="shared" si="4"/>
        <v>40053.313386576956</v>
      </c>
      <c r="I47" s="20">
        <v>39778.83</v>
      </c>
      <c r="J47" s="20">
        <v>39778.83</v>
      </c>
      <c r="K47" s="20">
        <v>39778.83</v>
      </c>
      <c r="L47" s="20">
        <v>39778.83</v>
      </c>
      <c r="M47" s="20">
        <v>39778.83</v>
      </c>
    </row>
    <row r="48" spans="1:13" ht="12.75">
      <c r="A48">
        <v>52</v>
      </c>
      <c r="B48" s="1">
        <f t="shared" si="0"/>
        <v>45575.74836183606</v>
      </c>
      <c r="C48" s="1">
        <f t="shared" si="1"/>
        <v>45575.74836183606</v>
      </c>
      <c r="D48" s="1">
        <f t="shared" si="2"/>
        <v>45575.74836183606</v>
      </c>
      <c r="E48" s="1">
        <f t="shared" si="3"/>
        <v>45575.74836183606</v>
      </c>
      <c r="F48" s="1">
        <f t="shared" si="4"/>
        <v>45575.74836183606</v>
      </c>
      <c r="I48" s="20">
        <v>45263.42</v>
      </c>
      <c r="J48" s="20">
        <v>45263.42</v>
      </c>
      <c r="K48" s="20">
        <v>45263.42</v>
      </c>
      <c r="L48" s="20">
        <v>45263.42</v>
      </c>
      <c r="M48" s="20">
        <v>45263.42</v>
      </c>
    </row>
    <row r="49" spans="1:13" ht="12.75">
      <c r="A49">
        <v>53</v>
      </c>
      <c r="B49" s="1">
        <f t="shared" si="0"/>
        <v>50040.42456827936</v>
      </c>
      <c r="C49" s="1">
        <f t="shared" si="1"/>
        <v>50040.42456827936</v>
      </c>
      <c r="D49" s="1">
        <f t="shared" si="2"/>
        <v>50040.42456827936</v>
      </c>
      <c r="E49" s="1">
        <f t="shared" si="3"/>
        <v>50040.42456827936</v>
      </c>
      <c r="F49" s="1">
        <f t="shared" si="4"/>
        <v>50040.42456827936</v>
      </c>
      <c r="I49" s="20">
        <v>49697.5</v>
      </c>
      <c r="J49" s="20">
        <v>49697.5</v>
      </c>
      <c r="K49" s="20">
        <v>49697.5</v>
      </c>
      <c r="L49" s="20">
        <v>49697.5</v>
      </c>
      <c r="M49" s="20">
        <v>49697.5</v>
      </c>
    </row>
    <row r="50" spans="1:13" ht="12.75">
      <c r="A50">
        <v>54</v>
      </c>
      <c r="B50" s="1">
        <f t="shared" si="0"/>
        <v>55992.54415101907</v>
      </c>
      <c r="C50" s="1">
        <f t="shared" si="1"/>
        <v>55992.54415101907</v>
      </c>
      <c r="D50" s="1">
        <f t="shared" si="2"/>
        <v>55992.54415101907</v>
      </c>
      <c r="E50" s="1">
        <f t="shared" si="3"/>
        <v>55992.54415101907</v>
      </c>
      <c r="F50" s="1">
        <f t="shared" si="4"/>
        <v>55992.54415101907</v>
      </c>
      <c r="I50" s="20">
        <v>55608.83</v>
      </c>
      <c r="J50" s="20">
        <v>55608.83</v>
      </c>
      <c r="K50" s="20">
        <v>55608.83</v>
      </c>
      <c r="L50" s="20">
        <v>55608.83</v>
      </c>
      <c r="M50" s="20">
        <v>55608.83</v>
      </c>
    </row>
    <row r="51" spans="1:13" ht="12.75">
      <c r="A51">
        <v>55</v>
      </c>
      <c r="B51" s="1">
        <f t="shared" si="0"/>
        <v>63147.07379073755</v>
      </c>
      <c r="C51" s="1">
        <f t="shared" si="1"/>
        <v>63147.07379073755</v>
      </c>
      <c r="D51" s="1">
        <f t="shared" si="2"/>
        <v>63147.07379073755</v>
      </c>
      <c r="E51" s="1">
        <f t="shared" si="3"/>
        <v>63147.07379073755</v>
      </c>
      <c r="F51" s="1">
        <f t="shared" si="4"/>
        <v>63147.07379073755</v>
      </c>
      <c r="I51" s="20">
        <v>62714.33</v>
      </c>
      <c r="J51" s="20">
        <v>62714.33</v>
      </c>
      <c r="K51" s="20">
        <v>62714.33</v>
      </c>
      <c r="L51" s="20">
        <v>62714.33</v>
      </c>
      <c r="M51" s="20">
        <v>62714.33</v>
      </c>
    </row>
    <row r="52" spans="1:13" ht="12.75">
      <c r="A52" s="21" t="s">
        <v>96</v>
      </c>
      <c r="B52" s="1">
        <f t="shared" si="0"/>
        <v>71169.8937815242</v>
      </c>
      <c r="C52" s="1">
        <f t="shared" si="1"/>
        <v>71169.8937815242</v>
      </c>
      <c r="D52" s="1">
        <f t="shared" si="2"/>
        <v>71169.8937815242</v>
      </c>
      <c r="E52" s="1">
        <f t="shared" si="3"/>
        <v>71169.8937815242</v>
      </c>
      <c r="F52" s="1">
        <f t="shared" si="4"/>
        <v>71169.8937815242</v>
      </c>
      <c r="I52" s="20">
        <v>70682.17</v>
      </c>
      <c r="J52" s="20">
        <v>70682.17</v>
      </c>
      <c r="K52" s="20">
        <v>70682.17</v>
      </c>
      <c r="L52" s="20">
        <v>70682.17</v>
      </c>
      <c r="M52" s="20">
        <v>70682.17</v>
      </c>
    </row>
    <row r="53" ht="12.75">
      <c r="A53" t="s">
        <v>92</v>
      </c>
    </row>
    <row r="54" ht="12.75">
      <c r="A54" t="s">
        <v>95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3" r:id="rId1"/>
  <headerFooter alignWithMargins="0">
    <oddFooter>&amp;R&amp;F / &amp;A / HK/Kommunal / BB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58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6.8515625" style="0" customWidth="1"/>
    <col min="2" max="2" width="16.00390625" style="0" customWidth="1"/>
    <col min="3" max="3" width="12.00390625" style="0" customWidth="1"/>
    <col min="4" max="4" width="12.00390625" style="0" bestFit="1" customWidth="1"/>
    <col min="5" max="6" width="12.57421875" style="0" bestFit="1" customWidth="1"/>
    <col min="7" max="7" width="12.00390625" style="0" customWidth="1"/>
    <col min="8" max="8" width="10.28125" style="0" bestFit="1" customWidth="1"/>
    <col min="9" max="9" width="15.421875" style="0" customWidth="1"/>
    <col min="17" max="17" width="9.140625" style="16" customWidth="1"/>
    <col min="18" max="18" width="10.7109375" style="16" customWidth="1"/>
    <col min="19" max="19" width="10.421875" style="16" customWidth="1"/>
    <col min="20" max="20" width="10.140625" style="16" customWidth="1"/>
    <col min="21" max="21" width="10.421875" style="16" customWidth="1"/>
    <col min="22" max="22" width="10.140625" style="16" customWidth="1"/>
    <col min="23" max="16384" width="9.140625" style="16" customWidth="1"/>
  </cols>
  <sheetData>
    <row r="1" ht="12.75">
      <c r="A1" s="5" t="s">
        <v>103</v>
      </c>
    </row>
    <row r="2" ht="12.75">
      <c r="A2" s="5"/>
    </row>
    <row r="3" ht="12.75">
      <c r="A3" s="5"/>
    </row>
    <row r="4" spans="1:7" ht="14.25" customHeight="1">
      <c r="A4" s="33"/>
      <c r="B4" s="37" t="s">
        <v>106</v>
      </c>
      <c r="C4" s="37"/>
      <c r="D4" s="34">
        <v>3.76</v>
      </c>
      <c r="F4" s="36" t="s">
        <v>108</v>
      </c>
      <c r="G4" s="36"/>
    </row>
    <row r="5" spans="1:7" ht="17.25" customHeight="1" thickBot="1">
      <c r="A5" s="33"/>
      <c r="B5" s="38" t="s">
        <v>107</v>
      </c>
      <c r="C5" s="38"/>
      <c r="D5" s="35">
        <v>7.52</v>
      </c>
      <c r="F5" s="36"/>
      <c r="G5" s="36"/>
    </row>
    <row r="6" spans="1:7" ht="15.75" customHeight="1">
      <c r="A6" s="30"/>
      <c r="B6" s="39" t="s">
        <v>104</v>
      </c>
      <c r="C6" s="39"/>
      <c r="D6" s="31">
        <f>100/(100-D4)</f>
        <v>1.0390689941812137</v>
      </c>
      <c r="F6" s="36"/>
      <c r="G6" s="36"/>
    </row>
    <row r="7" spans="1:7" ht="12.75">
      <c r="A7" s="28"/>
      <c r="B7" s="28"/>
      <c r="C7" s="28"/>
      <c r="D7" s="29"/>
      <c r="F7" s="27"/>
      <c r="G7" s="27"/>
    </row>
    <row r="9" spans="1:7" ht="12.75">
      <c r="A9" s="3" t="s">
        <v>0</v>
      </c>
      <c r="B9" s="3"/>
      <c r="C9" s="6" t="s">
        <v>1</v>
      </c>
      <c r="D9" s="6" t="s">
        <v>5</v>
      </c>
      <c r="E9" s="6" t="s">
        <v>3</v>
      </c>
      <c r="F9" s="6" t="s">
        <v>2</v>
      </c>
      <c r="G9" s="6" t="s">
        <v>4</v>
      </c>
    </row>
    <row r="11" spans="1:7" ht="12.75">
      <c r="A11" s="32">
        <v>17</v>
      </c>
      <c r="B11" s="8" t="s">
        <v>90</v>
      </c>
      <c r="C11" s="12">
        <f>+Månedsløn!B13*$D$6</f>
        <v>18735.521621446966</v>
      </c>
      <c r="D11" s="12">
        <f>+Månedsløn!C13*$D$6</f>
        <v>19071.28058270648</v>
      </c>
      <c r="E11" s="12">
        <f>+Månedsløn!D13*$D$6</f>
        <v>19303.807159859436</v>
      </c>
      <c r="F11" s="12">
        <f>+Månedsløn!E13*$D$6</f>
        <v>19639.649820224342</v>
      </c>
      <c r="G11" s="12">
        <f>+Månedsløn!F13*$D$6</f>
        <v>19871.998536778352</v>
      </c>
    </row>
    <row r="12" spans="1:7" ht="12.75">
      <c r="A12" s="26"/>
      <c r="B12" t="s">
        <v>83</v>
      </c>
      <c r="C12" s="13">
        <f>+C11*$D$4/100</f>
        <v>704.4556129664059</v>
      </c>
      <c r="D12" s="13">
        <f>+D11*$D$4/100</f>
        <v>717.0801499097636</v>
      </c>
      <c r="E12" s="13">
        <f>+E11*$D$4/100</f>
        <v>725.8231492107147</v>
      </c>
      <c r="F12" s="13">
        <f>+F11*$D$4/100</f>
        <v>738.4508332404351</v>
      </c>
      <c r="G12" s="13">
        <f>+G11*$D$4/100</f>
        <v>747.187144982866</v>
      </c>
    </row>
    <row r="13" spans="1:12" ht="12.75">
      <c r="A13" s="26"/>
      <c r="B13" t="s">
        <v>89</v>
      </c>
      <c r="C13" s="13">
        <f>+C11-C12</f>
        <v>18031.06600848056</v>
      </c>
      <c r="D13" s="13">
        <f>+D11-D12</f>
        <v>18354.200432796715</v>
      </c>
      <c r="E13" s="13">
        <f>+E11-E12</f>
        <v>18577.98401064872</v>
      </c>
      <c r="F13" s="13">
        <f>+F11-F12</f>
        <v>18901.198986983905</v>
      </c>
      <c r="G13" s="13">
        <f>+G11-G12</f>
        <v>19124.811391795487</v>
      </c>
      <c r="K13" s="15"/>
      <c r="L13" s="14"/>
    </row>
    <row r="14" spans="1:7" ht="12.75">
      <c r="A14" s="26"/>
      <c r="B14" t="s">
        <v>91</v>
      </c>
      <c r="C14" s="13">
        <f>+C11*$D$5/100</f>
        <v>1408.9112259328117</v>
      </c>
      <c r="D14" s="13">
        <f>+D11*$D$5/100</f>
        <v>1434.1602998195272</v>
      </c>
      <c r="E14" s="13">
        <f>+E11*$D$5/100</f>
        <v>1451.6462984214295</v>
      </c>
      <c r="F14" s="13">
        <f>+F11*$D$5/100</f>
        <v>1476.9016664808703</v>
      </c>
      <c r="G14" s="13">
        <f>+G11*$D$5/100</f>
        <v>1494.374289965732</v>
      </c>
    </row>
    <row r="15" spans="1:7" ht="12.75">
      <c r="A15" s="32">
        <v>18</v>
      </c>
      <c r="B15" s="8" t="s">
        <v>90</v>
      </c>
      <c r="C15" s="12">
        <f>+Månedsløn!B14*$D$6</f>
        <v>19079.55633175161</v>
      </c>
      <c r="D15" s="12">
        <f>+Månedsløn!C14*$D$6</f>
        <v>19423.863064148758</v>
      </c>
      <c r="E15" s="12">
        <f>+Månedsløn!D14*$D$6</f>
        <v>19662.227653902453</v>
      </c>
      <c r="F15" s="12">
        <f>+Månedsløn!E14*$D$6</f>
        <v>20006.61808540499</v>
      </c>
      <c r="G15" s="12">
        <f>+Månedsløn!F14*$D$6</f>
        <v>20244.982675158684</v>
      </c>
    </row>
    <row r="16" spans="1:9" ht="12.75">
      <c r="A16" s="26"/>
      <c r="B16" t="s">
        <v>83</v>
      </c>
      <c r="C16" s="13">
        <f>+C15*$D$4/100</f>
        <v>717.3913180738605</v>
      </c>
      <c r="D16" s="13">
        <f>+D15*$D$4/100</f>
        <v>730.3372512119932</v>
      </c>
      <c r="E16" s="13">
        <f>+E15*$D$4/100</f>
        <v>739.2997597867321</v>
      </c>
      <c r="F16" s="13">
        <f>+F15*$D$4/100</f>
        <v>752.2488400112276</v>
      </c>
      <c r="G16" s="13">
        <f>+G15*$D$4/100</f>
        <v>761.2113485859664</v>
      </c>
      <c r="I16" s="13"/>
    </row>
    <row r="17" spans="1:11" ht="12.75">
      <c r="A17" s="26"/>
      <c r="B17" t="s">
        <v>89</v>
      </c>
      <c r="C17" s="13">
        <f>+C15-C16</f>
        <v>18362.16501367775</v>
      </c>
      <c r="D17" s="13">
        <f>+D15-D16</f>
        <v>18693.525812936765</v>
      </c>
      <c r="E17" s="13">
        <f>+E15-E16</f>
        <v>18922.92789411572</v>
      </c>
      <c r="F17" s="13">
        <f>+F15-F16</f>
        <v>19254.369245393762</v>
      </c>
      <c r="G17" s="13">
        <f>+G15-G16</f>
        <v>19483.771326572718</v>
      </c>
      <c r="J17" s="5"/>
      <c r="K17" s="11"/>
    </row>
    <row r="18" spans="1:12" ht="12.75">
      <c r="A18" s="26"/>
      <c r="B18" t="s">
        <v>91</v>
      </c>
      <c r="C18" s="13">
        <f>+C15*$D$5/100</f>
        <v>1434.782636147721</v>
      </c>
      <c r="D18" s="13">
        <f>+D15*$D$5/100</f>
        <v>1460.6745024239865</v>
      </c>
      <c r="E18" s="13">
        <f>+E15*$D$5/100</f>
        <v>1478.5995195734642</v>
      </c>
      <c r="F18" s="13">
        <f>+F15*$D$5/100</f>
        <v>1504.4976800224551</v>
      </c>
      <c r="G18" s="13">
        <f>+G15*$D$5/100</f>
        <v>1522.422697171933</v>
      </c>
      <c r="L18" s="14"/>
    </row>
    <row r="19" spans="1:11" ht="12.75">
      <c r="A19" s="32">
        <v>19</v>
      </c>
      <c r="B19" s="8" t="s">
        <v>90</v>
      </c>
      <c r="C19" s="12">
        <f>+Månedsløn!B15*$D$6</f>
        <v>19337.10894141525</v>
      </c>
      <c r="D19" s="12">
        <f>+Månedsløn!C15*$D$6</f>
        <v>19690.2145422662</v>
      </c>
      <c r="E19" s="12">
        <f>+Månedsløn!D15*$D$6</f>
        <v>19934.68916671313</v>
      </c>
      <c r="F19" s="12">
        <f>+Månedsløn!E15*$D$6</f>
        <v>20287.79476756408</v>
      </c>
      <c r="G19" s="12">
        <f>+Månedsløn!F15*$D$6</f>
        <v>20532.258929622847</v>
      </c>
      <c r="K19" s="11"/>
    </row>
    <row r="20" spans="1:9" ht="12.75">
      <c r="A20" s="26"/>
      <c r="B20" t="s">
        <v>83</v>
      </c>
      <c r="C20" s="13">
        <f>+C19*$D$4/100</f>
        <v>727.0752961972133</v>
      </c>
      <c r="D20" s="13">
        <f>+D19*$D$4/100</f>
        <v>740.3520667892091</v>
      </c>
      <c r="E20" s="13">
        <f>+E19*$D$4/100</f>
        <v>749.5443126684136</v>
      </c>
      <c r="F20" s="13">
        <f>+F19*$D$4/100</f>
        <v>762.8210832604094</v>
      </c>
      <c r="G20" s="13">
        <f>+G19*$D$4/100</f>
        <v>772.0129357538191</v>
      </c>
      <c r="I20" s="13"/>
    </row>
    <row r="21" spans="1:12" ht="12.75">
      <c r="A21" s="26"/>
      <c r="B21" t="s">
        <v>89</v>
      </c>
      <c r="C21" s="13">
        <f>+C19-C20</f>
        <v>18610.033645218035</v>
      </c>
      <c r="D21" s="13">
        <f>+D19-D20</f>
        <v>18949.86247547699</v>
      </c>
      <c r="E21" s="13">
        <f>+E19-E20</f>
        <v>19185.144854044716</v>
      </c>
      <c r="F21" s="13">
        <f>+F19-F20</f>
        <v>19524.97368430367</v>
      </c>
      <c r="G21" s="13">
        <f>+G19-G20</f>
        <v>19760.245993869026</v>
      </c>
      <c r="K21" s="11"/>
      <c r="L21" s="14"/>
    </row>
    <row r="22" spans="1:11" ht="12.75">
      <c r="A22" s="26"/>
      <c r="B22" t="s">
        <v>91</v>
      </c>
      <c r="C22" s="13">
        <f>+C19*$D$5/100</f>
        <v>1454.1505923944267</v>
      </c>
      <c r="D22" s="13">
        <f>+D19*$D$5/100</f>
        <v>1480.7041335784181</v>
      </c>
      <c r="E22" s="13">
        <f>+E19*$D$5/100</f>
        <v>1499.0886253368271</v>
      </c>
      <c r="F22" s="13">
        <f>+F19*$D$5/100</f>
        <v>1525.6421665208188</v>
      </c>
      <c r="G22" s="13">
        <f>+G19*$D$5/100</f>
        <v>1544.0258715076382</v>
      </c>
      <c r="H22" s="16"/>
      <c r="I22" s="17"/>
      <c r="J22" s="17"/>
      <c r="K22" s="17"/>
    </row>
    <row r="23" spans="1:11" ht="12.75">
      <c r="A23" s="32">
        <v>20</v>
      </c>
      <c r="B23" s="8" t="s">
        <v>90</v>
      </c>
      <c r="C23" s="12">
        <f>+Månedsløn!B16*$D$6</f>
        <v>19604.422959244635</v>
      </c>
      <c r="D23" s="12">
        <f>+Månedsløn!C16*$D$6</f>
        <v>19966.505289148325</v>
      </c>
      <c r="E23" s="12">
        <f>+Månedsløn!D16*$D$6</f>
        <v>20217.17364739389</v>
      </c>
      <c r="F23" s="12">
        <f>+Månedsløn!E16*$D$6</f>
        <v>20579.339676402975</v>
      </c>
      <c r="G23" s="12">
        <f>+Månedsløn!F16*$D$6</f>
        <v>20829.913873154976</v>
      </c>
      <c r="H23" s="16"/>
      <c r="I23" s="17"/>
      <c r="J23" s="17"/>
      <c r="K23" s="17"/>
    </row>
    <row r="24" spans="1:11" ht="12.75">
      <c r="A24" s="26"/>
      <c r="B24" t="s">
        <v>83</v>
      </c>
      <c r="C24" s="13">
        <f>+C23*$D$4/100</f>
        <v>737.1263032675982</v>
      </c>
      <c r="D24" s="13">
        <f>+D23*$D$4/100</f>
        <v>750.740598871977</v>
      </c>
      <c r="E24" s="13">
        <f>+E23*$D$4/100</f>
        <v>760.1657291420103</v>
      </c>
      <c r="F24" s="13">
        <f>+F23*$D$4/100</f>
        <v>773.7831718327518</v>
      </c>
      <c r="G24" s="13">
        <f>+G23*$D$4/100</f>
        <v>783.204761630627</v>
      </c>
      <c r="H24" s="16"/>
      <c r="I24" s="17"/>
      <c r="J24" s="17"/>
      <c r="K24" s="17"/>
    </row>
    <row r="25" spans="1:11" ht="12.75">
      <c r="A25" s="26"/>
      <c r="B25" t="s">
        <v>89</v>
      </c>
      <c r="C25" s="13">
        <f>+C23-C24</f>
        <v>18867.296655977036</v>
      </c>
      <c r="D25" s="13">
        <f>+D23-D24</f>
        <v>19215.764690276348</v>
      </c>
      <c r="E25" s="13">
        <f>+E23-E24</f>
        <v>19457.007918251882</v>
      </c>
      <c r="F25" s="13">
        <f>+F23-F24</f>
        <v>19805.556504570224</v>
      </c>
      <c r="G25" s="13">
        <f>+G23-G24</f>
        <v>20046.70911152435</v>
      </c>
      <c r="H25" s="16"/>
      <c r="I25" s="17"/>
      <c r="J25" s="17"/>
      <c r="K25" s="17"/>
    </row>
    <row r="26" spans="1:12" ht="12.75">
      <c r="A26" s="26"/>
      <c r="B26" t="s">
        <v>91</v>
      </c>
      <c r="C26" s="13">
        <f>+C23*$D$5/100</f>
        <v>1474.2526065351965</v>
      </c>
      <c r="D26" s="13">
        <f>+D23*$D$5/100</f>
        <v>1501.481197743954</v>
      </c>
      <c r="E26" s="13">
        <f>+E23*$D$5/100</f>
        <v>1520.3314582840205</v>
      </c>
      <c r="F26" s="13">
        <f>+F23*$D$5/100</f>
        <v>1547.5663436655036</v>
      </c>
      <c r="G26" s="13">
        <f>+G23*$D$5/100</f>
        <v>1566.409523261254</v>
      </c>
      <c r="H26" s="16"/>
      <c r="I26" s="17"/>
      <c r="J26" s="17"/>
      <c r="K26" s="17"/>
      <c r="L26" s="14"/>
    </row>
    <row r="27" spans="1:11" ht="12.75">
      <c r="A27" s="32">
        <v>21</v>
      </c>
      <c r="B27" s="8" t="s">
        <v>90</v>
      </c>
      <c r="C27" s="12">
        <f>+Månedsløn!B17*$D$6</f>
        <v>19929.625370837228</v>
      </c>
      <c r="D27" s="12">
        <f>+Månedsløn!C17*$D$6</f>
        <v>20300.95645188617</v>
      </c>
      <c r="E27" s="12">
        <f>+Månedsløn!D17*$D$6</f>
        <v>20558.069641246526</v>
      </c>
      <c r="F27" s="12">
        <f>+Månedsløn!E17*$D$6</f>
        <v>20929.40072229547</v>
      </c>
      <c r="G27" s="12">
        <f>+Månedsløn!F17*$D$6</f>
        <v>21186.513911655828</v>
      </c>
      <c r="H27" s="16"/>
      <c r="I27" s="17"/>
      <c r="J27" s="17"/>
      <c r="K27" s="17"/>
    </row>
    <row r="28" spans="1:11" ht="12.75">
      <c r="A28" s="26"/>
      <c r="B28" t="s">
        <v>83</v>
      </c>
      <c r="C28" s="13">
        <f>+C27*$D$4/100</f>
        <v>749.3539139434797</v>
      </c>
      <c r="D28" s="13">
        <f>+D27*$D$4/100</f>
        <v>763.31596259092</v>
      </c>
      <c r="E28" s="13">
        <f>+E27*$D$4/100</f>
        <v>772.9834185108693</v>
      </c>
      <c r="F28" s="13">
        <f>+F27*$D$4/100</f>
        <v>786.9454671583096</v>
      </c>
      <c r="G28" s="13">
        <f>+G27*$D$4/100</f>
        <v>796.6129230782591</v>
      </c>
      <c r="H28" s="16"/>
      <c r="I28" s="17"/>
      <c r="J28" s="17"/>
      <c r="K28" s="17"/>
    </row>
    <row r="29" spans="1:12" ht="12.75">
      <c r="A29" s="26"/>
      <c r="B29" t="s">
        <v>89</v>
      </c>
      <c r="C29" s="13">
        <f>+C27-C28</f>
        <v>19180.271456893748</v>
      </c>
      <c r="D29" s="13">
        <f>+D27-D28</f>
        <v>19537.64048929525</v>
      </c>
      <c r="E29" s="13">
        <f>+E27-E28</f>
        <v>19785.086222735656</v>
      </c>
      <c r="F29" s="13">
        <f>+F27-F28</f>
        <v>20142.455255137163</v>
      </c>
      <c r="G29" s="13">
        <f>+G27-G28</f>
        <v>20389.900988577567</v>
      </c>
      <c r="H29" s="16"/>
      <c r="I29" s="17"/>
      <c r="J29" s="17"/>
      <c r="K29" s="17"/>
      <c r="L29" s="14"/>
    </row>
    <row r="30" spans="1:11" ht="12.75">
      <c r="A30" s="26"/>
      <c r="B30" t="s">
        <v>91</v>
      </c>
      <c r="C30" s="13">
        <f>+C27*$D$5/100</f>
        <v>1498.7078278869594</v>
      </c>
      <c r="D30" s="13">
        <f>+D27*$D$5/100</f>
        <v>1526.63192518184</v>
      </c>
      <c r="E30" s="13">
        <f>+E27*$D$5/100</f>
        <v>1545.9668370217387</v>
      </c>
      <c r="F30" s="13">
        <f>+F27*$D$5/100</f>
        <v>1573.8909343166192</v>
      </c>
      <c r="G30" s="13">
        <f>+G27*$D$5/100</f>
        <v>1593.2258461565182</v>
      </c>
      <c r="H30" s="16"/>
      <c r="I30" s="17"/>
      <c r="J30" s="17"/>
      <c r="K30" s="17"/>
    </row>
    <row r="31" spans="1:11" ht="12.75">
      <c r="A31" s="32">
        <v>22</v>
      </c>
      <c r="B31" s="8" t="s">
        <v>90</v>
      </c>
      <c r="C31" s="12">
        <f>+Månedsløn!B18*$D$6</f>
        <v>20231.20370993437</v>
      </c>
      <c r="D31" s="12">
        <f>+Månedsløn!C18*$D$6</f>
        <v>20602.534790983314</v>
      </c>
      <c r="E31" s="12">
        <f>+Månedsløn!D18*$D$6</f>
        <v>20859.64798034367</v>
      </c>
      <c r="F31" s="12">
        <f>+Månedsløn!E18*$D$6</f>
        <v>21230.979061392612</v>
      </c>
      <c r="G31" s="12">
        <f>+Månedsløn!F18*$D$6</f>
        <v>21488.09225075297</v>
      </c>
      <c r="H31" s="16"/>
      <c r="I31" s="17"/>
      <c r="J31" s="17"/>
      <c r="K31" s="17"/>
    </row>
    <row r="32" spans="1:11" ht="12.75">
      <c r="A32" s="26"/>
      <c r="B32" t="s">
        <v>83</v>
      </c>
      <c r="C32" s="13">
        <f>+C31*$D$4/100</f>
        <v>760.6932594935322</v>
      </c>
      <c r="D32" s="13">
        <f>+D31*$D$4/100</f>
        <v>774.6553081409726</v>
      </c>
      <c r="E32" s="13">
        <f>+E31*$D$4/100</f>
        <v>784.3227640609219</v>
      </c>
      <c r="F32" s="13">
        <f>+F31*$D$4/100</f>
        <v>798.2848127083621</v>
      </c>
      <c r="G32" s="13">
        <f>+G31*$D$4/100</f>
        <v>807.9522686283116</v>
      </c>
      <c r="H32" s="18"/>
      <c r="I32" s="17"/>
      <c r="J32" s="17"/>
      <c r="K32" s="17"/>
    </row>
    <row r="33" spans="1:11" ht="12.75">
      <c r="A33" s="26"/>
      <c r="B33" t="s">
        <v>89</v>
      </c>
      <c r="C33" s="13">
        <f>+C31-C32</f>
        <v>19470.510450440837</v>
      </c>
      <c r="D33" s="13">
        <f>+D31-D32</f>
        <v>19827.87948284234</v>
      </c>
      <c r="E33" s="13">
        <f>+E31-E32</f>
        <v>20075.32521628275</v>
      </c>
      <c r="F33" s="13">
        <f>+F31-F32</f>
        <v>20432.69424868425</v>
      </c>
      <c r="G33" s="13">
        <f>+G31-G32</f>
        <v>20680.139982124656</v>
      </c>
      <c r="H33" s="19"/>
      <c r="I33" s="17"/>
      <c r="J33" s="17"/>
      <c r="K33" s="17"/>
    </row>
    <row r="34" spans="1:12" ht="12.75">
      <c r="A34" s="26"/>
      <c r="B34" t="s">
        <v>91</v>
      </c>
      <c r="C34" s="13">
        <f>+C31*$D$5/100</f>
        <v>1521.3865189870644</v>
      </c>
      <c r="D34" s="13">
        <f>+D31*$D$5/100</f>
        <v>1549.3106162819452</v>
      </c>
      <c r="E34" s="13">
        <f>+E31*$D$5/100</f>
        <v>1568.6455281218439</v>
      </c>
      <c r="F34" s="13">
        <f>+F31*$D$5/100</f>
        <v>1596.5696254167242</v>
      </c>
      <c r="G34" s="13">
        <f>+G31*$D$5/100</f>
        <v>1615.9045372566231</v>
      </c>
      <c r="H34" s="18"/>
      <c r="I34" s="17"/>
      <c r="J34" s="17"/>
      <c r="K34" s="17"/>
      <c r="L34" s="14"/>
    </row>
    <row r="35" spans="1:11" ht="12.75">
      <c r="A35" s="32">
        <v>23</v>
      </c>
      <c r="B35" s="8" t="s">
        <v>90</v>
      </c>
      <c r="C35" s="12">
        <f>+Månedsløn!B19*$D$6</f>
        <v>20553.800986871793</v>
      </c>
      <c r="D35" s="12">
        <f>+Månedsløn!C19*$D$6</f>
        <v>20915.098637662486</v>
      </c>
      <c r="E35" s="12">
        <f>+Månedsløn!D19*$D$6</f>
        <v>21164.97185440688</v>
      </c>
      <c r="F35" s="12">
        <f>+Månedsløn!E19*$D$6</f>
        <v>21526.185806092184</v>
      </c>
      <c r="G35" s="12">
        <f>+Månedsløn!F19*$D$6</f>
        <v>21776.236883435522</v>
      </c>
      <c r="H35" s="16"/>
      <c r="I35" s="17"/>
      <c r="J35" s="17"/>
      <c r="K35" s="17"/>
    </row>
    <row r="36" spans="1:11" ht="12.75">
      <c r="A36" s="26"/>
      <c r="B36" t="s">
        <v>83</v>
      </c>
      <c r="C36" s="13">
        <f>+C35*$D$4/100</f>
        <v>772.8229171063794</v>
      </c>
      <c r="D36" s="13">
        <f>+D35*$D$4/100</f>
        <v>786.4077087761093</v>
      </c>
      <c r="E36" s="13">
        <f>+E35*$D$4/100</f>
        <v>795.8029417256986</v>
      </c>
      <c r="F36" s="13">
        <f>+F35*$D$4/100</f>
        <v>809.3845863090661</v>
      </c>
      <c r="G36" s="13">
        <f>+G35*$D$4/100</f>
        <v>818.7865068171756</v>
      </c>
      <c r="H36" s="16"/>
      <c r="I36" s="17"/>
      <c r="J36" s="17"/>
      <c r="K36" s="17"/>
    </row>
    <row r="37" spans="1:12" ht="12.75">
      <c r="A37" s="26"/>
      <c r="B37" t="s">
        <v>89</v>
      </c>
      <c r="C37" s="13">
        <f>+C35-C36</f>
        <v>19780.978069765413</v>
      </c>
      <c r="D37" s="13">
        <f>+D35-D36</f>
        <v>20128.690928886375</v>
      </c>
      <c r="E37" s="13">
        <f>+E35-E36</f>
        <v>20369.16891268118</v>
      </c>
      <c r="F37" s="13">
        <f>+F35-F36</f>
        <v>20716.80121978312</v>
      </c>
      <c r="G37" s="13">
        <f>+G35-G36</f>
        <v>20957.450376618348</v>
      </c>
      <c r="H37" s="16"/>
      <c r="I37" s="17"/>
      <c r="J37" s="17"/>
      <c r="K37" s="17"/>
      <c r="L37" s="14"/>
    </row>
    <row r="38" spans="1:11" ht="12.75">
      <c r="A38" s="26"/>
      <c r="B38" t="s">
        <v>91</v>
      </c>
      <c r="C38" s="13">
        <f>+C35*$D$5/100</f>
        <v>1545.6458342127587</v>
      </c>
      <c r="D38" s="13">
        <f>+D35*$D$5/100</f>
        <v>1572.8154175522186</v>
      </c>
      <c r="E38" s="13">
        <f>+E35*$D$5/100</f>
        <v>1591.6058834513972</v>
      </c>
      <c r="F38" s="13">
        <f>+F35*$D$5/100</f>
        <v>1618.7691726181322</v>
      </c>
      <c r="G38" s="13">
        <f>+G35*$D$5/100</f>
        <v>1637.5730136343511</v>
      </c>
      <c r="H38" s="16"/>
      <c r="I38" s="17"/>
      <c r="J38" s="17"/>
      <c r="K38" s="17"/>
    </row>
    <row r="39" spans="1:11" ht="12.75">
      <c r="A39" s="32">
        <v>24</v>
      </c>
      <c r="B39" s="8" t="s">
        <v>90</v>
      </c>
      <c r="C39" s="12">
        <f>+Månedsløn!B20*$D$6</f>
        <v>20886.76649048902</v>
      </c>
      <c r="D39" s="12">
        <f>+Månedsløn!C20*$D$6</f>
        <v>21237.685452211743</v>
      </c>
      <c r="E39" s="12">
        <f>+Månedsløn!D20*$D$6</f>
        <v>21480.67441753806</v>
      </c>
      <c r="F39" s="12">
        <f>+Månedsløn!E20*$D$6</f>
        <v>21831.603841648946</v>
      </c>
      <c r="G39" s="12">
        <f>+Månedsløn!F20*$D$6</f>
        <v>22074.50910786988</v>
      </c>
      <c r="H39" s="16"/>
      <c r="I39" s="17"/>
      <c r="J39" s="17"/>
      <c r="K39" s="17"/>
    </row>
    <row r="40" spans="1:11" ht="12.75">
      <c r="A40" s="26"/>
      <c r="B40" t="s">
        <v>83</v>
      </c>
      <c r="C40" s="13">
        <f>+C39*$D$4/100</f>
        <v>785.3424200423871</v>
      </c>
      <c r="D40" s="13">
        <f>+D39*$D$4/100</f>
        <v>798.5369730031615</v>
      </c>
      <c r="E40" s="13">
        <f>+E39*$D$4/100</f>
        <v>807.673358099431</v>
      </c>
      <c r="F40" s="13">
        <f>+F39*$D$4/100</f>
        <v>820.8683044460004</v>
      </c>
      <c r="G40" s="13">
        <f>+G39*$D$4/100</f>
        <v>830.0015424559074</v>
      </c>
      <c r="H40" s="16"/>
      <c r="I40" s="17"/>
      <c r="J40" s="17"/>
      <c r="K40" s="17"/>
    </row>
    <row r="41" spans="1:11" ht="12.75">
      <c r="A41" s="26"/>
      <c r="B41" t="s">
        <v>89</v>
      </c>
      <c r="C41" s="13">
        <f>+C39-C40</f>
        <v>20101.424070446632</v>
      </c>
      <c r="D41" s="13">
        <f>+D39-D40</f>
        <v>20439.148479208583</v>
      </c>
      <c r="E41" s="13">
        <f>+E39-E40</f>
        <v>20673.00105943863</v>
      </c>
      <c r="F41" s="13">
        <f>+F39-F40</f>
        <v>21010.735537202945</v>
      </c>
      <c r="G41" s="13">
        <f>+G39-G40</f>
        <v>21244.507565413973</v>
      </c>
      <c r="H41" s="16"/>
      <c r="I41" s="17"/>
      <c r="J41" s="17"/>
      <c r="K41" s="17"/>
    </row>
    <row r="42" spans="1:12" ht="12.75">
      <c r="A42" s="26"/>
      <c r="B42" t="s">
        <v>91</v>
      </c>
      <c r="C42" s="13">
        <f>+C39*$D$5/100</f>
        <v>1570.6848400847741</v>
      </c>
      <c r="D42" s="13">
        <f>+D39*$D$5/100</f>
        <v>1597.073946006323</v>
      </c>
      <c r="E42" s="13">
        <f>+E39*$D$5/100</f>
        <v>1615.346716198862</v>
      </c>
      <c r="F42" s="13">
        <f>+F39*$D$5/100</f>
        <v>1641.7366088920007</v>
      </c>
      <c r="G42" s="13">
        <f>+G39*$D$5/100</f>
        <v>1660.0030849118148</v>
      </c>
      <c r="H42" s="16"/>
      <c r="I42" s="17"/>
      <c r="J42" s="17"/>
      <c r="K42" s="17"/>
      <c r="L42" s="14"/>
    </row>
    <row r="43" spans="1:11" ht="12.75">
      <c r="A43" s="32">
        <v>25</v>
      </c>
      <c r="B43" s="8" t="s">
        <v>90</v>
      </c>
      <c r="C43" s="12">
        <f>+Månedsløn!B21*$D$6</f>
        <v>21226.61624552432</v>
      </c>
      <c r="D43" s="12">
        <f>+Månedsløn!C21*$D$6</f>
        <v>21566.56016205318</v>
      </c>
      <c r="E43" s="12">
        <f>+Månedsløn!D21*$D$6</f>
        <v>21801.869734460255</v>
      </c>
      <c r="F43" s="12">
        <f>+Månedsløn!E21*$D$6</f>
        <v>22141.991511588058</v>
      </c>
      <c r="G43" s="12">
        <f>+Månedsløn!F21*$D$6</f>
        <v>22377.30108399513</v>
      </c>
      <c r="H43" s="16"/>
      <c r="I43" s="17"/>
      <c r="J43" s="17"/>
      <c r="K43" s="17"/>
    </row>
    <row r="44" spans="1:11" ht="12.75">
      <c r="A44" s="26"/>
      <c r="B44" t="s">
        <v>83</v>
      </c>
      <c r="C44" s="13">
        <f>+C43*$D$4/100</f>
        <v>798.1207708317145</v>
      </c>
      <c r="D44" s="13">
        <f>+D43*$D$4/100</f>
        <v>810.9026620931996</v>
      </c>
      <c r="E44" s="13">
        <f>+E43*$D$4/100</f>
        <v>819.7503020157055</v>
      </c>
      <c r="F44" s="13">
        <f>+F43*$D$4/100</f>
        <v>832.5388808357109</v>
      </c>
      <c r="G44" s="13">
        <f>+G43*$D$4/100</f>
        <v>841.386520758217</v>
      </c>
      <c r="H44" s="16"/>
      <c r="I44" s="17"/>
      <c r="J44" s="17"/>
      <c r="K44" s="17"/>
    </row>
    <row r="45" spans="1:12" ht="12.75">
      <c r="A45" s="26"/>
      <c r="B45" t="s">
        <v>89</v>
      </c>
      <c r="C45" s="13">
        <f>+C43-C44</f>
        <v>20428.495474692605</v>
      </c>
      <c r="D45" s="13">
        <f>+D43-D44</f>
        <v>20755.657499959983</v>
      </c>
      <c r="E45" s="13">
        <f>+E43-E44</f>
        <v>20982.11943244455</v>
      </c>
      <c r="F45" s="13">
        <f>+F43-F44</f>
        <v>21309.45263075235</v>
      </c>
      <c r="G45" s="13">
        <f>+G43-G44</f>
        <v>21535.914563236915</v>
      </c>
      <c r="H45" s="16"/>
      <c r="I45" s="17"/>
      <c r="J45" s="17"/>
      <c r="K45" s="17"/>
      <c r="L45" s="14"/>
    </row>
    <row r="46" spans="1:11" ht="12.75">
      <c r="A46" s="26"/>
      <c r="B46" t="s">
        <v>91</v>
      </c>
      <c r="C46" s="13">
        <f>+C43*$D$5/100</f>
        <v>1596.241541663429</v>
      </c>
      <c r="D46" s="13">
        <f>+D43*$D$5/100</f>
        <v>1621.8053241863993</v>
      </c>
      <c r="E46" s="13">
        <f>+E43*$D$5/100</f>
        <v>1639.500604031411</v>
      </c>
      <c r="F46" s="13">
        <f>+F43*$D$5/100</f>
        <v>1665.0777616714217</v>
      </c>
      <c r="G46" s="13">
        <f>+G43*$D$5/100</f>
        <v>1682.773041516434</v>
      </c>
      <c r="H46" s="16"/>
      <c r="I46" s="17"/>
      <c r="J46" s="17"/>
      <c r="K46" s="17"/>
    </row>
    <row r="47" spans="1:11" ht="12.75">
      <c r="A47" s="32">
        <v>26</v>
      </c>
      <c r="B47" s="8" t="s">
        <v>90</v>
      </c>
      <c r="C47" s="12">
        <f>+Månedsløn!B22*$D$6</f>
        <v>21574.406953183203</v>
      </c>
      <c r="D47" s="12">
        <f>+Månedsløn!C22*$D$6</f>
        <v>21902.748081227805</v>
      </c>
      <c r="E47" s="12">
        <f>+Månedsløn!D22*$D$6</f>
        <v>22129.95976518869</v>
      </c>
      <c r="F47" s="12">
        <f>+Månedsløn!E22*$D$6</f>
        <v>22458.21719412791</v>
      </c>
      <c r="G47" s="12">
        <f>+Månedsløn!F22*$D$6</f>
        <v>22685.418415700628</v>
      </c>
      <c r="H47" s="16"/>
      <c r="I47" s="17"/>
      <c r="J47" s="17"/>
      <c r="K47" s="17"/>
    </row>
    <row r="48" spans="1:11" ht="12.75">
      <c r="A48" s="26"/>
      <c r="B48" t="s">
        <v>83</v>
      </c>
      <c r="C48" s="13">
        <f>+C47*$D$4/100</f>
        <v>811.1977014396884</v>
      </c>
      <c r="D48" s="13">
        <f>+D47*$D$4/100</f>
        <v>823.5433278541655</v>
      </c>
      <c r="E48" s="13">
        <f>+E47*$D$4/100</f>
        <v>832.0864871710947</v>
      </c>
      <c r="F48" s="13">
        <f>+F47*$D$4/100</f>
        <v>844.4289664992093</v>
      </c>
      <c r="G48" s="13">
        <f>+G47*$D$4/100</f>
        <v>852.9717324303435</v>
      </c>
      <c r="H48" s="16"/>
      <c r="I48" s="17"/>
      <c r="J48" s="17"/>
      <c r="K48" s="17"/>
    </row>
    <row r="49" spans="1:11" ht="12.75">
      <c r="A49" s="26"/>
      <c r="B49" t="s">
        <v>89</v>
      </c>
      <c r="C49" s="13">
        <f>+C47-C48</f>
        <v>20763.209251743516</v>
      </c>
      <c r="D49" s="13">
        <f>+D47-D48</f>
        <v>21079.20475337364</v>
      </c>
      <c r="E49" s="13">
        <f>+E47-E48</f>
        <v>21297.873278017596</v>
      </c>
      <c r="F49" s="13">
        <f>+F47-F48</f>
        <v>21613.7882276287</v>
      </c>
      <c r="G49" s="13">
        <f>+G47-G48</f>
        <v>21832.446683270286</v>
      </c>
      <c r="H49" s="16"/>
      <c r="I49" s="17"/>
      <c r="J49" s="17"/>
      <c r="K49" s="17"/>
    </row>
    <row r="50" spans="1:12" ht="12.75">
      <c r="A50" s="26"/>
      <c r="B50" t="s">
        <v>91</v>
      </c>
      <c r="C50" s="13">
        <f>+C47*$D$5/100</f>
        <v>1622.395402879377</v>
      </c>
      <c r="D50" s="13">
        <f>+D47*$D$5/100</f>
        <v>1647.086655708331</v>
      </c>
      <c r="E50" s="13">
        <f>+E47*$D$5/100</f>
        <v>1664.1729743421895</v>
      </c>
      <c r="F50" s="13">
        <f>+F47*$D$5/100</f>
        <v>1688.8579329984186</v>
      </c>
      <c r="G50" s="13">
        <f>+G47*$D$5/100</f>
        <v>1705.943464860687</v>
      </c>
      <c r="H50" s="16"/>
      <c r="I50" s="17"/>
      <c r="J50" s="17"/>
      <c r="K50" s="17"/>
      <c r="L50" s="14"/>
    </row>
    <row r="51" spans="1:11" ht="12.75">
      <c r="A51" s="32">
        <v>27</v>
      </c>
      <c r="B51" s="8" t="s">
        <v>90</v>
      </c>
      <c r="C51" s="12">
        <f>+Månedsløn!B23*$D$6</f>
        <v>21930.03398958393</v>
      </c>
      <c r="D51" s="12">
        <f>+Månedsløn!C23*$D$6</f>
        <v>22245.736552715116</v>
      </c>
      <c r="E51" s="12">
        <f>+Månedsløn!D23*$D$6</f>
        <v>22464.23306732759</v>
      </c>
      <c r="F51" s="12">
        <f>+Månedsløn!E23*$D$6</f>
        <v>22779.93563045877</v>
      </c>
      <c r="G51" s="12">
        <f>+Månedsløn!F23*$D$6</f>
        <v>22998.421682683078</v>
      </c>
      <c r="H51" s="16"/>
      <c r="I51" s="17"/>
      <c r="J51" s="17"/>
      <c r="K51" s="17"/>
    </row>
    <row r="52" spans="1:11" ht="12.75">
      <c r="A52" s="26"/>
      <c r="B52" t="s">
        <v>83</v>
      </c>
      <c r="C52" s="13">
        <f>+C51*$D$4/100</f>
        <v>824.5692780083558</v>
      </c>
      <c r="D52" s="13">
        <f>+D51*$D$4/100</f>
        <v>836.4396943820883</v>
      </c>
      <c r="E52" s="13">
        <f>+E51*$D$4/100</f>
        <v>844.6551633315174</v>
      </c>
      <c r="F52" s="13">
        <f>+F51*$D$4/100</f>
        <v>856.5255797052497</v>
      </c>
      <c r="G52" s="13">
        <f>+G51*$D$4/100</f>
        <v>864.7406552688838</v>
      </c>
      <c r="H52" s="16"/>
      <c r="I52" s="17"/>
      <c r="J52" s="17"/>
      <c r="K52" s="17"/>
    </row>
    <row r="53" spans="1:12" ht="12.75">
      <c r="A53" s="26"/>
      <c r="B53" t="s">
        <v>89</v>
      </c>
      <c r="C53" s="13">
        <f>+C51-C52</f>
        <v>21105.464711575576</v>
      </c>
      <c r="D53" s="13">
        <f>+D51-D52</f>
        <v>21409.29685833303</v>
      </c>
      <c r="E53" s="13">
        <f>+E51-E52</f>
        <v>21619.577903996073</v>
      </c>
      <c r="F53" s="13">
        <f>+F51-F52</f>
        <v>21923.410050753522</v>
      </c>
      <c r="G53" s="13">
        <f>+G51-G52</f>
        <v>22133.681027414194</v>
      </c>
      <c r="H53" s="16"/>
      <c r="I53" s="17"/>
      <c r="J53" s="17"/>
      <c r="K53" s="17"/>
      <c r="L53" s="14"/>
    </row>
    <row r="54" spans="1:11" ht="12.75">
      <c r="A54" s="26"/>
      <c r="B54" t="s">
        <v>91</v>
      </c>
      <c r="C54" s="13">
        <f>+C51*$D$5/100</f>
        <v>1649.1385560167116</v>
      </c>
      <c r="D54" s="13">
        <f>+D51*$D$5/100</f>
        <v>1672.8793887641766</v>
      </c>
      <c r="E54" s="13">
        <f>+E51*$D$5/100</f>
        <v>1689.3103266630349</v>
      </c>
      <c r="F54" s="13">
        <f>+F51*$D$5/100</f>
        <v>1713.0511594104994</v>
      </c>
      <c r="G54" s="13">
        <f>+G51*$D$5/100</f>
        <v>1729.4813105377675</v>
      </c>
      <c r="H54" s="16"/>
      <c r="I54" s="17"/>
      <c r="J54" s="17"/>
      <c r="K54" s="17"/>
    </row>
    <row r="55" spans="1:11" ht="12.75">
      <c r="A55" s="32">
        <v>28</v>
      </c>
      <c r="B55" s="8" t="s">
        <v>90</v>
      </c>
      <c r="C55" s="12">
        <f>+Månedsløn!B24*$D$6</f>
        <v>22293.60197860824</v>
      </c>
      <c r="D55" s="12">
        <f>+Månedsløn!C24*$D$6</f>
        <v>22595.881297712996</v>
      </c>
      <c r="E55" s="12">
        <f>+Månedsløn!D24*$D$6</f>
        <v>22805.12906118023</v>
      </c>
      <c r="F55" s="12">
        <f>+Månedsløn!E24*$D$6</f>
        <v>23107.408380284982</v>
      </c>
      <c r="G55" s="12">
        <f>+Månedsløn!F24*$D$6</f>
        <v>23316.561982258652</v>
      </c>
      <c r="H55" s="16"/>
      <c r="I55" s="17"/>
      <c r="J55" s="17"/>
      <c r="K55" s="17"/>
    </row>
    <row r="56" spans="1:11" ht="12.75">
      <c r="A56" s="26"/>
      <c r="B56" t="s">
        <v>83</v>
      </c>
      <c r="C56" s="13">
        <f>+C55*$D$4/100</f>
        <v>838.2394343956698</v>
      </c>
      <c r="D56" s="13">
        <f>+D55*$D$4/100</f>
        <v>849.6051367940086</v>
      </c>
      <c r="E56" s="13">
        <f>+E55*$D$4/100</f>
        <v>857.4728527003765</v>
      </c>
      <c r="F56" s="13">
        <f>+F55*$D$4/100</f>
        <v>868.8385550987153</v>
      </c>
      <c r="G56" s="13">
        <f>+G55*$D$4/100</f>
        <v>876.7027305329253</v>
      </c>
      <c r="H56" s="16"/>
      <c r="I56" s="16"/>
      <c r="J56" s="16"/>
      <c r="K56" s="16"/>
    </row>
    <row r="57" spans="1:11" ht="12.75">
      <c r="A57" s="26"/>
      <c r="B57" t="s">
        <v>89</v>
      </c>
      <c r="C57" s="13">
        <f>+C55-C56</f>
        <v>21455.36254421257</v>
      </c>
      <c r="D57" s="13">
        <f>+D55-D56</f>
        <v>21746.276160918987</v>
      </c>
      <c r="E57" s="13">
        <f>+E55-E56</f>
        <v>21947.656208479853</v>
      </c>
      <c r="F57" s="13">
        <f>+F55-F56</f>
        <v>22238.569825186267</v>
      </c>
      <c r="G57" s="13">
        <f>+G55-G56</f>
        <v>22439.859251725728</v>
      </c>
      <c r="H57" s="16"/>
      <c r="I57" s="16"/>
      <c r="J57" s="16"/>
      <c r="K57" s="16"/>
    </row>
    <row r="58" spans="1:12" ht="12.75">
      <c r="A58" s="26"/>
      <c r="B58" t="s">
        <v>91</v>
      </c>
      <c r="C58" s="13">
        <f>+C55*$D$5/100</f>
        <v>1676.4788687913397</v>
      </c>
      <c r="D58" s="13">
        <f>+D55*$D$5/100</f>
        <v>1699.2102735880171</v>
      </c>
      <c r="E58" s="13">
        <f>+E55*$D$5/100</f>
        <v>1714.945705400753</v>
      </c>
      <c r="F58" s="13">
        <f>+F55*$D$5/100</f>
        <v>1737.6771101974307</v>
      </c>
      <c r="G58" s="13">
        <f>+G55*$D$5/100</f>
        <v>1753.4054610658507</v>
      </c>
      <c r="H58" s="16"/>
      <c r="I58" s="16"/>
      <c r="J58" s="16"/>
      <c r="K58" s="16"/>
      <c r="L58" s="14"/>
    </row>
    <row r="59" spans="1:11" ht="12.75">
      <c r="A59" s="32">
        <v>29</v>
      </c>
      <c r="B59" s="8" t="s">
        <v>90</v>
      </c>
      <c r="C59" s="12">
        <f>+Månedsløn!B25*$D$6</f>
        <v>22665.372479960464</v>
      </c>
      <c r="D59" s="12">
        <f>+Månedsløn!C25*$D$6</f>
        <v>22953.34971443224</v>
      </c>
      <c r="E59" s="12">
        <f>+Månedsløn!D25*$D$6</f>
        <v>23152.65820913477</v>
      </c>
      <c r="F59" s="12">
        <f>+Månedsløn!E25*$D$6</f>
        <v>23440.541282112987</v>
      </c>
      <c r="G59" s="12">
        <f>+Månedsløn!F25*$D$6</f>
        <v>23639.94393830908</v>
      </c>
      <c r="H59" s="16"/>
      <c r="I59" s="16"/>
      <c r="J59" s="16"/>
      <c r="K59" s="16"/>
    </row>
    <row r="60" spans="1:11" ht="12.75">
      <c r="A60" s="26"/>
      <c r="B60" t="s">
        <v>83</v>
      </c>
      <c r="C60" s="13">
        <f>+C59*$D$4/100</f>
        <v>852.2180052465134</v>
      </c>
      <c r="D60" s="13">
        <f>+D59*$D$4/100</f>
        <v>863.0459492626521</v>
      </c>
      <c r="E60" s="13">
        <f>+E59*$D$4/100</f>
        <v>870.5399486634674</v>
      </c>
      <c r="F60" s="13">
        <f>+F59*$D$4/100</f>
        <v>881.3643522074483</v>
      </c>
      <c r="G60" s="13">
        <f>+G59*$D$4/100</f>
        <v>888.8618920804214</v>
      </c>
      <c r="H60" s="16"/>
      <c r="I60" s="16"/>
      <c r="J60" s="16"/>
      <c r="K60" s="16"/>
    </row>
    <row r="61" spans="1:12" ht="12.75">
      <c r="A61" s="26"/>
      <c r="B61" t="s">
        <v>89</v>
      </c>
      <c r="C61" s="13">
        <f>+C59-C60</f>
        <v>21813.154474713952</v>
      </c>
      <c r="D61" s="13">
        <f>+D59-D60</f>
        <v>22090.30376516959</v>
      </c>
      <c r="E61" s="13">
        <f>+E59-E60</f>
        <v>22282.118260471303</v>
      </c>
      <c r="F61" s="13">
        <f>+F59-F60</f>
        <v>22559.176929905538</v>
      </c>
      <c r="G61" s="13">
        <f>+G59-G60</f>
        <v>22751.082046228657</v>
      </c>
      <c r="H61" s="16"/>
      <c r="I61" s="16"/>
      <c r="J61" s="16"/>
      <c r="K61" s="16"/>
      <c r="L61" s="14"/>
    </row>
    <row r="62" spans="1:11" ht="12.75">
      <c r="A62" s="26"/>
      <c r="B62" t="s">
        <v>91</v>
      </c>
      <c r="C62" s="13">
        <f>+C59*$D$5/100</f>
        <v>1704.4360104930267</v>
      </c>
      <c r="D62" s="13">
        <f>+D59*$D$5/100</f>
        <v>1726.0918985253043</v>
      </c>
      <c r="E62" s="13">
        <f>+E59*$D$5/100</f>
        <v>1741.0798973269348</v>
      </c>
      <c r="F62" s="13">
        <f>+F59*$D$5/100</f>
        <v>1762.7287044148966</v>
      </c>
      <c r="G62" s="13">
        <f>+G59*$D$5/100</f>
        <v>1777.7237841608428</v>
      </c>
      <c r="H62" s="16"/>
      <c r="I62" s="16"/>
      <c r="J62" s="16"/>
      <c r="K62" s="16"/>
    </row>
    <row r="63" spans="1:11" ht="12.75">
      <c r="A63" s="32">
        <v>30</v>
      </c>
      <c r="B63" s="8" t="s">
        <v>90</v>
      </c>
      <c r="C63" s="12">
        <f>+Månedsløn!B26*$D$6</f>
        <v>23045.157170653485</v>
      </c>
      <c r="D63" s="12">
        <f>+Månedsløn!C26*$D$6</f>
        <v>23317.786081674938</v>
      </c>
      <c r="E63" s="12">
        <f>+Månedsløn!D26*$D$6</f>
        <v>23506.63218820411</v>
      </c>
      <c r="F63" s="12">
        <f>+Månedsløn!E26*$D$6</f>
        <v>23779.26109922556</v>
      </c>
      <c r="G63" s="12">
        <f>+Månedsløn!F26*$D$6</f>
        <v>23968.023506649348</v>
      </c>
      <c r="H63" s="16"/>
      <c r="I63" s="16"/>
      <c r="J63" s="16"/>
      <c r="K63" s="16"/>
    </row>
    <row r="64" spans="1:11" ht="12.75">
      <c r="A64" s="26"/>
      <c r="B64" t="s">
        <v>83</v>
      </c>
      <c r="C64" s="13">
        <f>+C63*$D$4/100</f>
        <v>866.497909616571</v>
      </c>
      <c r="D64" s="13">
        <f>+D63*$D$4/100</f>
        <v>876.7487566709776</v>
      </c>
      <c r="E64" s="13">
        <f>+E63*$D$4/100</f>
        <v>883.8493702764744</v>
      </c>
      <c r="F64" s="13">
        <f>+F63*$D$4/100</f>
        <v>894.100217330881</v>
      </c>
      <c r="G64" s="13">
        <f>+G63*$D$4/100</f>
        <v>901.1976838500154</v>
      </c>
      <c r="H64" s="16"/>
      <c r="I64" s="16"/>
      <c r="J64" s="16"/>
      <c r="K64" s="16"/>
    </row>
    <row r="65" spans="1:11" ht="12.75">
      <c r="A65" s="26"/>
      <c r="B65" t="s">
        <v>89</v>
      </c>
      <c r="C65" s="13">
        <f>+C63-C64</f>
        <v>22178.659261036915</v>
      </c>
      <c r="D65" s="13">
        <f>+D63-D64</f>
        <v>22441.03732500396</v>
      </c>
      <c r="E65" s="13">
        <f>+E63-E64</f>
        <v>22622.782817927633</v>
      </c>
      <c r="F65" s="13">
        <f>+F63-F64</f>
        <v>22885.16088189468</v>
      </c>
      <c r="G65" s="13">
        <f>+G63-G64</f>
        <v>23066.825822799332</v>
      </c>
      <c r="H65" s="16"/>
      <c r="I65" s="16"/>
      <c r="J65" s="16"/>
      <c r="K65" s="16"/>
    </row>
    <row r="66" spans="1:12" ht="12.75">
      <c r="A66" s="26"/>
      <c r="B66" t="s">
        <v>91</v>
      </c>
      <c r="C66" s="13">
        <f>+C63*$D$5/100</f>
        <v>1732.995819233142</v>
      </c>
      <c r="D66" s="13">
        <f>+D63*$D$5/100</f>
        <v>1753.4975133419553</v>
      </c>
      <c r="E66" s="13">
        <f>+E63*$D$5/100</f>
        <v>1767.6987405529487</v>
      </c>
      <c r="F66" s="13">
        <f>+F63*$D$5/100</f>
        <v>1788.200434661762</v>
      </c>
      <c r="G66" s="13">
        <f>+G63*$D$5/100</f>
        <v>1802.3953677000309</v>
      </c>
      <c r="H66" s="16"/>
      <c r="I66" s="16"/>
      <c r="J66" s="16"/>
      <c r="K66" s="16"/>
      <c r="L66" s="14"/>
    </row>
    <row r="67" spans="1:11" ht="12.75">
      <c r="A67" s="32">
        <v>31</v>
      </c>
      <c r="B67" s="8" t="s">
        <v>90</v>
      </c>
      <c r="C67" s="12">
        <f>+Månedsløn!B27*$D$6</f>
        <v>23433.573331589523</v>
      </c>
      <c r="D67" s="12">
        <f>+Månedsløn!C27*$D$6</f>
        <v>23690.06924004766</v>
      </c>
      <c r="E67" s="12">
        <f>+Månedsløn!D27*$D$6</f>
        <v>23867.584580185077</v>
      </c>
      <c r="F67" s="12">
        <f>+Månedsløn!E27*$D$6</f>
        <v>24124.09095103138</v>
      </c>
      <c r="G67" s="12">
        <f>+Månedsløn!F27*$D$6</f>
        <v>24301.595828780635</v>
      </c>
      <c r="H67" s="16"/>
      <c r="I67" s="16"/>
      <c r="J67" s="16"/>
      <c r="K67" s="16"/>
    </row>
    <row r="68" spans="1:11" ht="12.75">
      <c r="A68" s="26"/>
      <c r="B68" t="s">
        <v>83</v>
      </c>
      <c r="C68" s="13">
        <f>+C67*$D$4/100</f>
        <v>881.102357267766</v>
      </c>
      <c r="D68" s="13">
        <f>+D67*$D$4/100</f>
        <v>890.7466034257918</v>
      </c>
      <c r="E68" s="13">
        <f>+E67*$D$4/100</f>
        <v>897.4211802149589</v>
      </c>
      <c r="F68" s="13">
        <f>+F67*$D$4/100</f>
        <v>907.0658197587799</v>
      </c>
      <c r="G68" s="13">
        <f>+G67*$D$4/100</f>
        <v>913.7400031621519</v>
      </c>
      <c r="H68" s="16"/>
      <c r="I68" s="16"/>
      <c r="J68" s="16"/>
      <c r="K68" s="16"/>
    </row>
    <row r="69" spans="1:12" ht="12.75">
      <c r="A69" s="26"/>
      <c r="B69" t="s">
        <v>89</v>
      </c>
      <c r="C69" s="13">
        <f>+C67-C68</f>
        <v>22552.470974321757</v>
      </c>
      <c r="D69" s="13">
        <f>+D67-D68</f>
        <v>22799.322636621866</v>
      </c>
      <c r="E69" s="13">
        <f>+E67-E68</f>
        <v>22970.16339997012</v>
      </c>
      <c r="F69" s="13">
        <f>+F67-F68</f>
        <v>23217.0251312726</v>
      </c>
      <c r="G69" s="13">
        <f>+G67-G68</f>
        <v>23387.855825618484</v>
      </c>
      <c r="H69" s="16"/>
      <c r="I69" s="16"/>
      <c r="J69" s="16"/>
      <c r="K69" s="16"/>
      <c r="L69" s="14"/>
    </row>
    <row r="70" spans="1:11" ht="12.75">
      <c r="A70" s="26"/>
      <c r="B70" t="s">
        <v>91</v>
      </c>
      <c r="C70" s="13">
        <f>+C67*$D$5/100</f>
        <v>1762.204714535532</v>
      </c>
      <c r="D70" s="13">
        <f>+D67*$D$5/100</f>
        <v>1781.4932068515836</v>
      </c>
      <c r="E70" s="13">
        <f>+E67*$D$5/100</f>
        <v>1794.8423604299178</v>
      </c>
      <c r="F70" s="13">
        <f>+F67*$D$5/100</f>
        <v>1814.1316395175597</v>
      </c>
      <c r="G70" s="13">
        <f>+G67*$D$5/100</f>
        <v>1827.4800063243038</v>
      </c>
      <c r="H70" s="16"/>
      <c r="I70" s="16"/>
      <c r="J70" s="16"/>
      <c r="K70" s="16"/>
    </row>
    <row r="71" spans="1:11" ht="12.75">
      <c r="A71" s="32">
        <v>32</v>
      </c>
      <c r="B71" s="8" t="s">
        <v>90</v>
      </c>
      <c r="C71" s="12">
        <f>+Månedsløn!B28*$D$6</f>
        <v>23830.620962768593</v>
      </c>
      <c r="D71" s="12">
        <f>+Månedsløn!C28*$D$6</f>
        <v>24069.770231635288</v>
      </c>
      <c r="E71" s="12">
        <f>+Månedsløn!D28*$D$6</f>
        <v>24235.337524478735</v>
      </c>
      <c r="F71" s="12">
        <f>+Månedsløn!E28*$D$6</f>
        <v>24474.664653944375</v>
      </c>
      <c r="G71" s="12">
        <f>+Månedsløn!F28*$D$6</f>
        <v>24640.231946787822</v>
      </c>
      <c r="H71" s="16"/>
      <c r="I71" s="16"/>
      <c r="J71" s="16"/>
      <c r="K71" s="16"/>
    </row>
    <row r="72" spans="1:11" ht="12.75">
      <c r="A72" s="26"/>
      <c r="B72" t="s">
        <v>83</v>
      </c>
      <c r="C72" s="13">
        <f>+C71*$D$4/100</f>
        <v>896.031348200099</v>
      </c>
      <c r="D72" s="13">
        <f>+D71*$D$4/100</f>
        <v>905.0233607094867</v>
      </c>
      <c r="E72" s="13">
        <f>+E71*$D$4/100</f>
        <v>911.2486909204003</v>
      </c>
      <c r="F72" s="13">
        <f>+F71*$D$4/100</f>
        <v>920.2473909883084</v>
      </c>
      <c r="G72" s="13">
        <f>+G71*$D$4/100</f>
        <v>926.472721199222</v>
      </c>
      <c r="H72" s="16"/>
      <c r="I72" s="16"/>
      <c r="J72" s="16"/>
      <c r="K72" s="16"/>
    </row>
    <row r="73" spans="1:11" ht="12.75">
      <c r="A73" s="26"/>
      <c r="B73" t="s">
        <v>89</v>
      </c>
      <c r="C73" s="13">
        <f>+C71-C72</f>
        <v>22934.589614568493</v>
      </c>
      <c r="D73" s="13">
        <f>+D71-D72</f>
        <v>23164.746870925803</v>
      </c>
      <c r="E73" s="13">
        <f>+E71-E72</f>
        <v>23324.088833558333</v>
      </c>
      <c r="F73" s="13">
        <f>+F71-F72</f>
        <v>23554.417262956067</v>
      </c>
      <c r="G73" s="13">
        <f>+G71-G72</f>
        <v>23713.7592255886</v>
      </c>
      <c r="H73" s="16"/>
      <c r="I73" s="16"/>
      <c r="J73" s="16"/>
      <c r="K73" s="16"/>
    </row>
    <row r="74" spans="1:12" ht="12.75">
      <c r="A74" s="26"/>
      <c r="B74" t="s">
        <v>91</v>
      </c>
      <c r="C74" s="13">
        <f>+C71*$D$5/100</f>
        <v>1792.062696400198</v>
      </c>
      <c r="D74" s="13">
        <f>+D71*$D$5/100</f>
        <v>1810.0467214189734</v>
      </c>
      <c r="E74" s="13">
        <f>+E71*$D$5/100</f>
        <v>1822.4973818408007</v>
      </c>
      <c r="F74" s="13">
        <f>+F71*$D$5/100</f>
        <v>1840.4947819766169</v>
      </c>
      <c r="G74" s="13">
        <f>+G71*$D$5/100</f>
        <v>1852.945442398444</v>
      </c>
      <c r="H74" s="16"/>
      <c r="I74" s="16"/>
      <c r="J74" s="16"/>
      <c r="K74" s="16"/>
      <c r="L74" s="14"/>
    </row>
    <row r="75" spans="1:11" ht="12.75">
      <c r="A75" s="32">
        <v>33</v>
      </c>
      <c r="B75" s="8" t="s">
        <v>90</v>
      </c>
      <c r="C75" s="12">
        <f>+Månedsløn!B29*$D$6</f>
        <v>24236.30006419068</v>
      </c>
      <c r="D75" s="12">
        <f>+Månedsløn!C29*$D$6</f>
        <v>24457.223852859384</v>
      </c>
      <c r="E75" s="12">
        <f>+Månedsløn!D29*$D$6</f>
        <v>24610.152580789403</v>
      </c>
      <c r="F75" s="12">
        <f>+Månedsløn!E29*$D$6</f>
        <v>24831.086831846278</v>
      </c>
      <c r="G75" s="12">
        <f>+Månedsløn!F29*$D$6</f>
        <v>24983.921398282742</v>
      </c>
      <c r="H75" s="16"/>
      <c r="I75" s="16"/>
      <c r="J75" s="16"/>
      <c r="K75" s="16"/>
    </row>
    <row r="76" spans="1:11" ht="12.75">
      <c r="A76" s="26"/>
      <c r="B76" t="s">
        <v>83</v>
      </c>
      <c r="C76" s="13">
        <f>+C75*$D$4/100</f>
        <v>911.2848824135696</v>
      </c>
      <c r="D76" s="13">
        <f>+D75*$D$4/100</f>
        <v>919.5916168675128</v>
      </c>
      <c r="E76" s="13">
        <f>+E75*$D$4/100</f>
        <v>925.3417370376815</v>
      </c>
      <c r="F76" s="13">
        <f>+F75*$D$4/100</f>
        <v>933.64886487742</v>
      </c>
      <c r="G76" s="13">
        <f>+G75*$D$4/100</f>
        <v>939.395444575431</v>
      </c>
      <c r="H76" s="16"/>
      <c r="I76" s="16"/>
      <c r="J76" s="16"/>
      <c r="K76" s="16"/>
    </row>
    <row r="77" spans="1:12" ht="12.75">
      <c r="A77" s="26"/>
      <c r="B77" t="s">
        <v>89</v>
      </c>
      <c r="C77" s="13">
        <f>+C75-C76</f>
        <v>23325.01518177711</v>
      </c>
      <c r="D77" s="13">
        <f>+D75-D76</f>
        <v>23537.63223599187</v>
      </c>
      <c r="E77" s="13">
        <f>+E75-E76</f>
        <v>23684.810843751722</v>
      </c>
      <c r="F77" s="13">
        <f>+F75-F76</f>
        <v>23897.437966968857</v>
      </c>
      <c r="G77" s="13">
        <f>+G75-G76</f>
        <v>24044.52595370731</v>
      </c>
      <c r="H77" s="16"/>
      <c r="I77" s="16"/>
      <c r="J77" s="16"/>
      <c r="K77" s="16"/>
      <c r="L77" s="14"/>
    </row>
    <row r="78" spans="1:11" ht="12.75">
      <c r="A78" s="26"/>
      <c r="B78" t="s">
        <v>91</v>
      </c>
      <c r="C78" s="13">
        <f>+C75*$D$5/100</f>
        <v>1822.5697648271391</v>
      </c>
      <c r="D78" s="13">
        <f>+D75*$D$5/100</f>
        <v>1839.1832337350256</v>
      </c>
      <c r="E78" s="13">
        <f>+E75*$D$5/100</f>
        <v>1850.683474075363</v>
      </c>
      <c r="F78" s="13">
        <f>+F75*$D$5/100</f>
        <v>1867.29772975484</v>
      </c>
      <c r="G78" s="13">
        <f>+G75*$D$5/100</f>
        <v>1878.790889150862</v>
      </c>
      <c r="H78" s="16"/>
      <c r="I78" s="16"/>
      <c r="J78" s="16"/>
      <c r="K78" s="16"/>
    </row>
    <row r="79" spans="1:11" ht="12.75">
      <c r="A79" s="32">
        <v>34</v>
      </c>
      <c r="B79" s="8" t="s">
        <v>90</v>
      </c>
      <c r="C79" s="12">
        <f>+Månedsløn!B30*$D$6</f>
        <v>24651.395314968795</v>
      </c>
      <c r="D79" s="12">
        <f>+Månedsløn!C30*$D$6</f>
        <v>24852.87998641139</v>
      </c>
      <c r="E79" s="12">
        <f>+Månedsløn!D30*$D$6</f>
        <v>24992.37500792682</v>
      </c>
      <c r="F79" s="12">
        <f>+Månedsløn!E30*$D$6</f>
        <v>25193.870141757583</v>
      </c>
      <c r="G79" s="12">
        <f>+Månedsløn!F30*$D$6</f>
        <v>25333.448862378402</v>
      </c>
      <c r="H79" s="16"/>
      <c r="I79" s="16"/>
      <c r="J79" s="16"/>
      <c r="K79" s="16"/>
    </row>
    <row r="80" spans="1:11" ht="12.75">
      <c r="A80" s="26"/>
      <c r="B80" t="s">
        <v>83</v>
      </c>
      <c r="C80" s="13">
        <f>+C79*$D$4/100</f>
        <v>926.8924638428267</v>
      </c>
      <c r="D80" s="13">
        <f>+D79*$D$4/100</f>
        <v>934.4682874890682</v>
      </c>
      <c r="E80" s="13">
        <f>+E79*$D$4/100</f>
        <v>939.7133002980485</v>
      </c>
      <c r="F80" s="13">
        <f>+F79*$D$4/100</f>
        <v>947.2895173300851</v>
      </c>
      <c r="G80" s="13">
        <f>+G79*$D$4/100</f>
        <v>952.537677225428</v>
      </c>
      <c r="H80" s="16"/>
      <c r="I80" s="16"/>
      <c r="J80" s="16"/>
      <c r="K80" s="16"/>
    </row>
    <row r="81" spans="1:11" ht="12.75">
      <c r="A81" s="26"/>
      <c r="B81" t="s">
        <v>89</v>
      </c>
      <c r="C81" s="13">
        <f>+C79-C80</f>
        <v>23724.50285112597</v>
      </c>
      <c r="D81" s="13">
        <f>+D79-D80</f>
        <v>23918.411698922322</v>
      </c>
      <c r="E81" s="13">
        <f>+E79-E80</f>
        <v>24052.661707628773</v>
      </c>
      <c r="F81" s="13">
        <f>+F79-F80</f>
        <v>24246.580624427497</v>
      </c>
      <c r="G81" s="13">
        <f>+G79-G80</f>
        <v>24380.911185152974</v>
      </c>
      <c r="H81" s="16"/>
      <c r="I81" s="16"/>
      <c r="J81" s="16"/>
      <c r="K81" s="16"/>
    </row>
    <row r="82" spans="1:12" ht="12.75">
      <c r="A82" s="26"/>
      <c r="B82" t="s">
        <v>91</v>
      </c>
      <c r="C82" s="13">
        <f>+C79*$D$5/100</f>
        <v>1853.7849276856534</v>
      </c>
      <c r="D82" s="13">
        <f>+D79*$D$5/100</f>
        <v>1868.9365749781364</v>
      </c>
      <c r="E82" s="13">
        <f>+E79*$D$5/100</f>
        <v>1879.426600596097</v>
      </c>
      <c r="F82" s="13">
        <f>+F79*$D$5/100</f>
        <v>1894.5790346601702</v>
      </c>
      <c r="G82" s="13">
        <f>+G79*$D$5/100</f>
        <v>1905.075354450856</v>
      </c>
      <c r="H82" s="16"/>
      <c r="I82" s="16"/>
      <c r="J82" s="16"/>
      <c r="K82" s="16"/>
      <c r="L82" s="14"/>
    </row>
    <row r="83" spans="1:11" ht="12.75">
      <c r="A83" s="32">
        <v>35</v>
      </c>
      <c r="B83" s="8" t="s">
        <v>90</v>
      </c>
      <c r="C83" s="12">
        <f>+Månedsløn!B31*$D$6</f>
        <v>25075.205735095322</v>
      </c>
      <c r="D83" s="12">
        <f>+Månedsløn!C31*$D$6</f>
        <v>25256.205050494475</v>
      </c>
      <c r="E83" s="12">
        <f>+Månedsløn!D31*$D$6</f>
        <v>25381.408449765087</v>
      </c>
      <c r="F83" s="12">
        <f>+Månedsløn!E31*$D$6</f>
        <v>25562.229904565294</v>
      </c>
      <c r="G83" s="12">
        <f>+Månedsløn!F31*$D$6</f>
        <v>25687.60070204669</v>
      </c>
      <c r="H83" s="16"/>
      <c r="I83" s="16"/>
      <c r="J83" s="16"/>
      <c r="K83" s="16"/>
    </row>
    <row r="84" spans="1:11" ht="12.75">
      <c r="A84" s="26"/>
      <c r="B84" t="s">
        <v>83</v>
      </c>
      <c r="C84" s="13">
        <f>+C83*$D$4/100</f>
        <v>942.827735639584</v>
      </c>
      <c r="D84" s="13">
        <f>+D83*$D$4/100</f>
        <v>949.6333098985921</v>
      </c>
      <c r="E84" s="13">
        <f>+E83*$D$4/100</f>
        <v>954.3409577111673</v>
      </c>
      <c r="F84" s="13">
        <f>+F83*$D$4/100</f>
        <v>961.1398444116551</v>
      </c>
      <c r="G84" s="13">
        <f>+G83*$D$4/100</f>
        <v>965.8537863969555</v>
      </c>
      <c r="H84" s="16"/>
      <c r="I84" s="16"/>
      <c r="J84" s="16"/>
      <c r="K84" s="16"/>
    </row>
    <row r="85" spans="1:12" ht="12.75">
      <c r="A85" s="26"/>
      <c r="B85" t="s">
        <v>89</v>
      </c>
      <c r="C85" s="13">
        <f>+C83-C84</f>
        <v>24132.377999455737</v>
      </c>
      <c r="D85" s="13">
        <f>+D83-D84</f>
        <v>24306.571740595882</v>
      </c>
      <c r="E85" s="13">
        <f>+E83-E84</f>
        <v>24427.06749205392</v>
      </c>
      <c r="F85" s="13">
        <f>+F83-F84</f>
        <v>24601.090060153638</v>
      </c>
      <c r="G85" s="13">
        <f>+G83-G84</f>
        <v>24721.746915649735</v>
      </c>
      <c r="H85" s="16"/>
      <c r="I85" s="16"/>
      <c r="J85" s="16"/>
      <c r="K85" s="16"/>
      <c r="L85" s="14"/>
    </row>
    <row r="86" spans="1:11" ht="12.75">
      <c r="A86" s="26"/>
      <c r="B86" t="s">
        <v>91</v>
      </c>
      <c r="C86" s="13">
        <f>+C83*$D$5/100</f>
        <v>1885.655471279168</v>
      </c>
      <c r="D86" s="13">
        <f>+D83*$D$5/100</f>
        <v>1899.2666197971841</v>
      </c>
      <c r="E86" s="13">
        <f>+E83*$D$5/100</f>
        <v>1908.6819154223347</v>
      </c>
      <c r="F86" s="13">
        <f>+F83*$D$5/100</f>
        <v>1922.2796888233102</v>
      </c>
      <c r="G86" s="13">
        <f>+G83*$D$5/100</f>
        <v>1931.707572793911</v>
      </c>
      <c r="H86" s="16"/>
      <c r="I86" s="16"/>
      <c r="J86" s="16"/>
      <c r="K86" s="16"/>
    </row>
    <row r="87" spans="1:11" ht="12.75">
      <c r="A87" s="32">
        <v>36</v>
      </c>
      <c r="B87" s="8" t="s">
        <v>90</v>
      </c>
      <c r="C87" s="12">
        <f>+Månedsløn!B32*$D$6</f>
        <v>25508.693864282206</v>
      </c>
      <c r="D87" s="12">
        <f>+Månedsløn!C32*$D$6</f>
        <v>25667.900025116247</v>
      </c>
      <c r="E87" s="12">
        <f>+Månedsløn!D32*$D$6</f>
        <v>25778.016660640875</v>
      </c>
      <c r="F87" s="12">
        <f>+Månedsløn!E32*$D$6</f>
        <v>25937.128659981357</v>
      </c>
      <c r="G87" s="12">
        <f>+Månedsløn!F32*$D$6</f>
        <v>26047.245295505985</v>
      </c>
      <c r="H87" s="16"/>
      <c r="I87" s="16"/>
      <c r="J87" s="16"/>
      <c r="K87" s="16"/>
    </row>
    <row r="88" spans="1:11" ht="12.75">
      <c r="A88" s="26"/>
      <c r="B88" t="s">
        <v>83</v>
      </c>
      <c r="C88" s="13">
        <f>+C87*$D$4/100</f>
        <v>959.126889297011</v>
      </c>
      <c r="D88" s="13">
        <f>+D87*$D$4/100</f>
        <v>965.1130409443708</v>
      </c>
      <c r="E88" s="13">
        <f>+E87*$D$4/100</f>
        <v>969.2534264400969</v>
      </c>
      <c r="F88" s="13">
        <f>+F87*$D$4/100</f>
        <v>975.236037615299</v>
      </c>
      <c r="G88" s="13">
        <f>+G87*$D$4/100</f>
        <v>979.3764231110249</v>
      </c>
      <c r="H88" s="16"/>
      <c r="I88" s="16"/>
      <c r="J88" s="16"/>
      <c r="K88" s="16"/>
    </row>
    <row r="89" spans="1:11" ht="12.75">
      <c r="A89" s="26"/>
      <c r="B89" t="s">
        <v>89</v>
      </c>
      <c r="C89" s="13">
        <f>+C87-C88</f>
        <v>24549.566974985195</v>
      </c>
      <c r="D89" s="13">
        <f>+D87-D88</f>
        <v>24702.786984171875</v>
      </c>
      <c r="E89" s="13">
        <f>+E87-E88</f>
        <v>24808.76323420078</v>
      </c>
      <c r="F89" s="13">
        <f>+F87-F88</f>
        <v>24961.89262236606</v>
      </c>
      <c r="G89" s="13">
        <f>+G87-G88</f>
        <v>25067.86887239496</v>
      </c>
      <c r="H89" s="16"/>
      <c r="I89" s="16"/>
      <c r="J89" s="16"/>
      <c r="K89" s="16"/>
    </row>
    <row r="90" spans="1:12" ht="12.75">
      <c r="A90" s="26"/>
      <c r="B90" t="s">
        <v>91</v>
      </c>
      <c r="C90" s="13">
        <f>+C87*$D$5/100</f>
        <v>1918.253778594022</v>
      </c>
      <c r="D90" s="13">
        <f>+D87*$D$5/100</f>
        <v>1930.2260818887416</v>
      </c>
      <c r="E90" s="13">
        <f>+E87*$D$5/100</f>
        <v>1938.5068528801937</v>
      </c>
      <c r="F90" s="13">
        <f>+F87*$D$5/100</f>
        <v>1950.472075230598</v>
      </c>
      <c r="G90" s="13">
        <f>+G87*$D$5/100</f>
        <v>1958.7528462220498</v>
      </c>
      <c r="H90" s="16"/>
      <c r="I90" s="16"/>
      <c r="J90" s="16"/>
      <c r="K90" s="16"/>
      <c r="L90" s="14"/>
    </row>
    <row r="91" spans="1:11" ht="12.75">
      <c r="A91" s="32">
        <v>37</v>
      </c>
      <c r="B91" s="8" t="s">
        <v>90</v>
      </c>
      <c r="C91" s="12">
        <f>+Månedsløn!B33*$D$6</f>
        <v>25951.608605213285</v>
      </c>
      <c r="D91" s="12">
        <f>+Månedsløn!C33*$D$6</f>
        <v>26087.619651466983</v>
      </c>
      <c r="E91" s="12">
        <f>+Månedsløn!D33*$D$6</f>
        <v>26181.948543238013</v>
      </c>
      <c r="F91" s="12">
        <f>+Månedsløn!E33*$D$6</f>
        <v>26317.959589491715</v>
      </c>
      <c r="G91" s="12">
        <f>+Månedsløn!F33*$D$6</f>
        <v>26412.121083051967</v>
      </c>
      <c r="H91" s="16"/>
      <c r="I91" s="16"/>
      <c r="J91" s="16"/>
      <c r="K91" s="16"/>
    </row>
    <row r="92" spans="1:11" ht="12.75">
      <c r="A92" s="26"/>
      <c r="B92" t="s">
        <v>83</v>
      </c>
      <c r="C92" s="13">
        <f>+C91*$D$4/100</f>
        <v>975.7804835560195</v>
      </c>
      <c r="D92" s="13">
        <f>+D91*$D$4/100</f>
        <v>980.8944988951584</v>
      </c>
      <c r="E92" s="13">
        <f>+E91*$D$4/100</f>
        <v>984.4412652257492</v>
      </c>
      <c r="F92" s="13">
        <f>+F91*$D$4/100</f>
        <v>989.5552805648883</v>
      </c>
      <c r="G92" s="13">
        <f>+G91*$D$4/100</f>
        <v>993.0957527227538</v>
      </c>
      <c r="H92" s="16"/>
      <c r="I92" s="16"/>
      <c r="J92" s="16"/>
      <c r="K92" s="16"/>
    </row>
    <row r="93" spans="1:12" ht="12.75">
      <c r="A93" s="26"/>
      <c r="B93" t="s">
        <v>89</v>
      </c>
      <c r="C93" s="13">
        <f>+C91-C92</f>
        <v>24975.828121657265</v>
      </c>
      <c r="D93" s="13">
        <f>+D91-D92</f>
        <v>25106.725152571824</v>
      </c>
      <c r="E93" s="13">
        <f>+E91-E92</f>
        <v>25197.507278012265</v>
      </c>
      <c r="F93" s="13">
        <f>+F91-F92</f>
        <v>25328.404308926827</v>
      </c>
      <c r="G93" s="13">
        <f>+G91-G92</f>
        <v>25419.025330329212</v>
      </c>
      <c r="H93" s="16"/>
      <c r="I93" s="16"/>
      <c r="J93" s="16"/>
      <c r="K93" s="16"/>
      <c r="L93" s="14"/>
    </row>
    <row r="94" spans="1:11" ht="12.75">
      <c r="A94" s="26"/>
      <c r="B94" t="s">
        <v>91</v>
      </c>
      <c r="C94" s="13">
        <f>+C91*$D$5/100</f>
        <v>1951.560967112039</v>
      </c>
      <c r="D94" s="13">
        <f>+D91*$D$5/100</f>
        <v>1961.788997790317</v>
      </c>
      <c r="E94" s="13">
        <f>+E91*$D$5/100</f>
        <v>1968.8825304514985</v>
      </c>
      <c r="F94" s="13">
        <f>+F91*$D$5/100</f>
        <v>1979.1105611297767</v>
      </c>
      <c r="G94" s="13">
        <f>+G91*$D$5/100</f>
        <v>1986.1915054455076</v>
      </c>
      <c r="H94" s="16"/>
      <c r="I94" s="16"/>
      <c r="J94" s="16"/>
      <c r="K94" s="16"/>
    </row>
    <row r="95" spans="1:11" ht="12.75">
      <c r="A95" s="32">
        <v>38</v>
      </c>
      <c r="B95" s="8" t="s">
        <v>90</v>
      </c>
      <c r="C95" s="12">
        <f>+Månedsløn!B34*$D$6</f>
        <v>26421.798792112328</v>
      </c>
      <c r="D95" s="12">
        <f>+Månedsløn!C34*$D$6</f>
        <v>26535.671424991186</v>
      </c>
      <c r="E95" s="12">
        <f>+Månedsløn!D34*$D$6</f>
        <v>26614.568294206507</v>
      </c>
      <c r="F95" s="12">
        <f>+Månedsløn!E34*$D$6</f>
        <v>26728.440927085372</v>
      </c>
      <c r="G95" s="12">
        <f>+Månedsløn!F34*$D$6</f>
        <v>26807.431957794248</v>
      </c>
      <c r="H95" s="16"/>
      <c r="I95" s="16"/>
      <c r="J95" s="16"/>
      <c r="K95" s="16"/>
    </row>
    <row r="96" spans="1:11" ht="12.75">
      <c r="A96" s="26"/>
      <c r="B96" t="s">
        <v>83</v>
      </c>
      <c r="C96" s="13">
        <f>+C95*$D$4/100</f>
        <v>993.4596345834235</v>
      </c>
      <c r="D96" s="13">
        <f>+D95*$D$4/100</f>
        <v>997.7412455796684</v>
      </c>
      <c r="E96" s="13">
        <f>+E95*$D$4/100</f>
        <v>1000.7077678621646</v>
      </c>
      <c r="F96" s="13">
        <f>+F95*$D$4/100</f>
        <v>1004.98937885841</v>
      </c>
      <c r="G96" s="13">
        <f>+G95*$D$4/100</f>
        <v>1007.9594416130636</v>
      </c>
      <c r="H96" s="16"/>
      <c r="I96" s="16"/>
      <c r="J96" s="16"/>
      <c r="K96" s="16"/>
    </row>
    <row r="97" spans="1:11" ht="12.75">
      <c r="A97" s="26"/>
      <c r="B97" t="s">
        <v>89</v>
      </c>
      <c r="C97" s="13">
        <f>+C95-C96</f>
        <v>25428.339157528902</v>
      </c>
      <c r="D97" s="13">
        <f>+D95-D96</f>
        <v>25537.930179411516</v>
      </c>
      <c r="E97" s="13">
        <f>+E95-E96</f>
        <v>25613.860526344342</v>
      </c>
      <c r="F97" s="13">
        <f>+F95-F96</f>
        <v>25723.451548226963</v>
      </c>
      <c r="G97" s="13">
        <f>+G95-G96</f>
        <v>25799.472516181184</v>
      </c>
      <c r="H97" s="16"/>
      <c r="I97" s="16"/>
      <c r="J97" s="16"/>
      <c r="K97" s="16"/>
    </row>
    <row r="98" spans="1:12" ht="12.75">
      <c r="A98" s="26"/>
      <c r="B98" t="s">
        <v>91</v>
      </c>
      <c r="C98" s="13">
        <f>+C95*$D$5/100</f>
        <v>1986.919269166847</v>
      </c>
      <c r="D98" s="13">
        <f>+D95*$D$5/100</f>
        <v>1995.4824911593369</v>
      </c>
      <c r="E98" s="13">
        <f>+E95*$D$5/100</f>
        <v>2001.4155357243292</v>
      </c>
      <c r="F98" s="13">
        <f>+F95*$D$5/100</f>
        <v>2009.97875771682</v>
      </c>
      <c r="G98" s="13">
        <f>+G95*$D$5/100</f>
        <v>2015.9188832261273</v>
      </c>
      <c r="H98" s="16"/>
      <c r="I98" s="16"/>
      <c r="J98" s="16"/>
      <c r="K98" s="16"/>
      <c r="L98" s="14"/>
    </row>
    <row r="99" spans="1:11" ht="12.75">
      <c r="A99" s="32">
        <v>39</v>
      </c>
      <c r="B99" s="8" t="s">
        <v>90</v>
      </c>
      <c r="C99" s="12">
        <f>+Månedsløn!B35*$D$6</f>
        <v>26893.91405843526</v>
      </c>
      <c r="D99" s="12">
        <f>+Månedsløn!C35*$D$6</f>
        <v>26981.630720880716</v>
      </c>
      <c r="E99" s="12">
        <f>+Månedsløn!D35*$D$6</f>
        <v>27042.312572286213</v>
      </c>
      <c r="F99" s="12">
        <f>+Månedsløn!E35*$D$6</f>
        <v>27130.018772343505</v>
      </c>
      <c r="G99" s="12">
        <f>+Månedsløn!F35*$D$6</f>
        <v>27190.78432285439</v>
      </c>
      <c r="H99" s="16"/>
      <c r="I99" s="16"/>
      <c r="J99" s="16"/>
      <c r="K99" s="16"/>
    </row>
    <row r="100" spans="1:11" ht="12.75">
      <c r="A100" s="26"/>
      <c r="B100" t="s">
        <v>83</v>
      </c>
      <c r="C100" s="13">
        <f>+C99*$D$4/100</f>
        <v>1011.2111685971659</v>
      </c>
      <c r="D100" s="13">
        <f>+D99*$D$4/100</f>
        <v>1014.5093151051148</v>
      </c>
      <c r="E100" s="13">
        <f>+E99*$D$4/100</f>
        <v>1016.7909527179617</v>
      </c>
      <c r="F100" s="13">
        <f>+F99*$D$4/100</f>
        <v>1020.0887058401157</v>
      </c>
      <c r="G100" s="13">
        <f>+G99*$D$4/100</f>
        <v>1022.373490539325</v>
      </c>
      <c r="H100" s="16"/>
      <c r="I100" s="16"/>
      <c r="J100" s="16"/>
      <c r="K100" s="16"/>
    </row>
    <row r="101" spans="1:12" ht="12.75">
      <c r="A101" s="26"/>
      <c r="B101" t="s">
        <v>89</v>
      </c>
      <c r="C101" s="13">
        <f>+C99-C100</f>
        <v>25882.702889838096</v>
      </c>
      <c r="D101" s="13">
        <f>+D99-D100</f>
        <v>25967.1214057756</v>
      </c>
      <c r="E101" s="13">
        <f>+E99-E100</f>
        <v>26025.52161956825</v>
      </c>
      <c r="F101" s="13">
        <f>+F99-F100</f>
        <v>26109.930066503388</v>
      </c>
      <c r="G101" s="13">
        <f>+G99-G100</f>
        <v>26168.410832315065</v>
      </c>
      <c r="H101" s="16"/>
      <c r="I101" s="16"/>
      <c r="J101" s="16"/>
      <c r="K101" s="16"/>
      <c r="L101" s="14"/>
    </row>
    <row r="102" spans="1:11" ht="12.75">
      <c r="A102" s="26"/>
      <c r="B102" t="s">
        <v>91</v>
      </c>
      <c r="C102" s="13">
        <f>+C99*$D$5/100</f>
        <v>2022.4223371943317</v>
      </c>
      <c r="D102" s="13">
        <f>+D99*$D$5/100</f>
        <v>2029.0186302102295</v>
      </c>
      <c r="E102" s="13">
        <f>+E99*$D$5/100</f>
        <v>2033.5819054359233</v>
      </c>
      <c r="F102" s="13">
        <f>+F99*$D$5/100</f>
        <v>2040.1774116802314</v>
      </c>
      <c r="G102" s="13">
        <f>+G99*$D$5/100</f>
        <v>2044.74698107865</v>
      </c>
      <c r="H102" s="16"/>
      <c r="I102" s="16"/>
      <c r="J102" s="16"/>
      <c r="K102" s="16"/>
    </row>
    <row r="103" spans="1:11" ht="12.75">
      <c r="A103" s="32">
        <v>40</v>
      </c>
      <c r="B103" s="8" t="s">
        <v>90</v>
      </c>
      <c r="C103" s="12">
        <f>+Månedsløn!B36*$D$6</f>
        <v>27376.585874425113</v>
      </c>
      <c r="D103" s="12">
        <f>+Månedsløn!C36*$D$6</f>
        <v>27436.566745822995</v>
      </c>
      <c r="E103" s="12">
        <f>+Månedsløn!D36*$D$6</f>
        <v>27478.154738812107</v>
      </c>
      <c r="F103" s="12">
        <f>+Månedsløn!E36*$D$6</f>
        <v>27538.13561020999</v>
      </c>
      <c r="G103" s="12">
        <f>+Månedsløn!F36*$D$6</f>
        <v>27579.7236031991</v>
      </c>
      <c r="H103" s="16"/>
      <c r="I103" s="16"/>
      <c r="J103" s="16"/>
      <c r="K103" s="16"/>
    </row>
    <row r="104" spans="1:11" ht="12.75">
      <c r="A104" s="26"/>
      <c r="B104" t="s">
        <v>83</v>
      </c>
      <c r="C104" s="13">
        <f>+C103*$D$4/100</f>
        <v>1029.3596288783842</v>
      </c>
      <c r="D104" s="13">
        <f>+D103*$D$4/100</f>
        <v>1031.6149096429444</v>
      </c>
      <c r="E104" s="13">
        <f>+E103*$D$4/100</f>
        <v>1033.1786181793352</v>
      </c>
      <c r="F104" s="13">
        <f>+F103*$D$4/100</f>
        <v>1035.4338989438954</v>
      </c>
      <c r="G104" s="13">
        <f>+G103*$D$4/100</f>
        <v>1036.9976074802862</v>
      </c>
      <c r="H104" s="16"/>
      <c r="I104" s="16"/>
      <c r="J104" s="16"/>
      <c r="K104" s="16"/>
    </row>
    <row r="105" spans="1:11" ht="12.75">
      <c r="A105" s="26"/>
      <c r="B105" t="s">
        <v>89</v>
      </c>
      <c r="C105" s="13">
        <f>+C103-C104</f>
        <v>26347.226245546728</v>
      </c>
      <c r="D105" s="13">
        <f>+D103-D104</f>
        <v>26404.95183618005</v>
      </c>
      <c r="E105" s="13">
        <f>+E103-E104</f>
        <v>26444.97612063277</v>
      </c>
      <c r="F105" s="13">
        <f>+F103-F104</f>
        <v>26502.701711266094</v>
      </c>
      <c r="G105" s="13">
        <f>+G103-G104</f>
        <v>26542.725995718814</v>
      </c>
      <c r="H105" s="16"/>
      <c r="I105" s="16"/>
      <c r="J105" s="16"/>
      <c r="K105" s="16"/>
    </row>
    <row r="106" spans="1:12" ht="12.75">
      <c r="A106" s="26"/>
      <c r="B106" t="s">
        <v>91</v>
      </c>
      <c r="C106" s="13">
        <f>+C103*$D$5/100</f>
        <v>2058.7192577567685</v>
      </c>
      <c r="D106" s="13">
        <f>+D103*$D$5/100</f>
        <v>2063.229819285889</v>
      </c>
      <c r="E106" s="13">
        <f>+E103*$D$5/100</f>
        <v>2066.3572363586704</v>
      </c>
      <c r="F106" s="13">
        <f>+F103*$D$5/100</f>
        <v>2070.867797887791</v>
      </c>
      <c r="G106" s="13">
        <f>+G103*$D$5/100</f>
        <v>2073.9952149605724</v>
      </c>
      <c r="H106" s="16"/>
      <c r="I106" s="16"/>
      <c r="J106" s="16"/>
      <c r="K106" s="16"/>
      <c r="L106" s="14"/>
    </row>
    <row r="107" spans="1:11" ht="12.75">
      <c r="A107" s="32">
        <v>41</v>
      </c>
      <c r="B107" s="8" t="s">
        <v>90</v>
      </c>
      <c r="C107" s="12">
        <f>+Månedsløn!B37*$D$6</f>
        <v>27869.887476799104</v>
      </c>
      <c r="D107" s="12">
        <f>+Månedsløn!C37*$D$6</f>
        <v>27900.657360416964</v>
      </c>
      <c r="E107" s="12">
        <f>+Månedsløn!D37*$D$6</f>
        <v>27922.021557066968</v>
      </c>
      <c r="F107" s="12">
        <f>+Månedsløn!E37*$D$6</f>
        <v>27952.707741579437</v>
      </c>
      <c r="G107" s="12">
        <f>+Månedsløn!F37*$D$6</f>
        <v>27974.071938229437</v>
      </c>
      <c r="H107" s="16"/>
      <c r="I107" s="16"/>
      <c r="J107" s="16"/>
      <c r="K107" s="16"/>
    </row>
    <row r="108" spans="1:11" ht="12.75">
      <c r="A108" s="26"/>
      <c r="B108" t="s">
        <v>83</v>
      </c>
      <c r="C108" s="13">
        <f>+C107*$D$4/100</f>
        <v>1047.9077691276461</v>
      </c>
      <c r="D108" s="13">
        <f>+D107*$D$4/100</f>
        <v>1049.0647167516777</v>
      </c>
      <c r="E108" s="13">
        <f>+E107*$D$4/100</f>
        <v>1049.8680105457179</v>
      </c>
      <c r="F108" s="13">
        <f>+F107*$D$4/100</f>
        <v>1051.0218110833869</v>
      </c>
      <c r="G108" s="13">
        <f>+G107*$D$4/100</f>
        <v>1051.8251048774268</v>
      </c>
      <c r="H108" s="16"/>
      <c r="I108" s="16"/>
      <c r="J108" s="16"/>
      <c r="K108" s="16"/>
    </row>
    <row r="109" spans="1:12" ht="12.75">
      <c r="A109" s="26"/>
      <c r="B109" t="s">
        <v>89</v>
      </c>
      <c r="C109" s="13">
        <f>+C107-C108</f>
        <v>26821.979707671457</v>
      </c>
      <c r="D109" s="13">
        <f>+D107-D108</f>
        <v>26851.592643665288</v>
      </c>
      <c r="E109" s="13">
        <f>+E107-E108</f>
        <v>26872.15354652125</v>
      </c>
      <c r="F109" s="13">
        <f>+F107-F108</f>
        <v>26901.68593049605</v>
      </c>
      <c r="G109" s="13">
        <f>+G107-G108</f>
        <v>26922.246833352012</v>
      </c>
      <c r="H109" s="16"/>
      <c r="I109" s="16"/>
      <c r="J109" s="16"/>
      <c r="K109" s="16"/>
      <c r="L109" s="14"/>
    </row>
    <row r="110" spans="1:11" ht="12.75">
      <c r="A110" s="26"/>
      <c r="B110" t="s">
        <v>91</v>
      </c>
      <c r="C110" s="13">
        <f>+C107*$D$5/100</f>
        <v>2095.8155382552923</v>
      </c>
      <c r="D110" s="13">
        <f>+D107*$D$5/100</f>
        <v>2098.1294335033554</v>
      </c>
      <c r="E110" s="13">
        <f>+E107*$D$5/100</f>
        <v>2099.7360210914358</v>
      </c>
      <c r="F110" s="13">
        <f>+F107*$D$5/100</f>
        <v>2102.0436221667737</v>
      </c>
      <c r="G110" s="13">
        <f>+G107*$D$5/100</f>
        <v>2103.6502097548537</v>
      </c>
      <c r="H110" s="16"/>
      <c r="I110" s="16"/>
      <c r="J110" s="16"/>
      <c r="K110" s="16"/>
    </row>
    <row r="111" spans="1:11" ht="12.75">
      <c r="A111" s="32">
        <v>42</v>
      </c>
      <c r="B111" s="8" t="s">
        <v>90</v>
      </c>
      <c r="C111" s="12">
        <f>+Månedsløn!B38*$D$6</f>
        <v>28373.735166451843</v>
      </c>
      <c r="D111" s="12">
        <f>+Månedsløn!C38*$D$6</f>
        <v>28373.735166451843</v>
      </c>
      <c r="E111" s="12">
        <f>+Månedsløn!D38*$D$6</f>
        <v>28373.735166451843</v>
      </c>
      <c r="F111" s="12">
        <f>+Månedsløn!E38*$D$6</f>
        <v>28373.735166451843</v>
      </c>
      <c r="G111" s="12">
        <f>+Månedsløn!F38*$D$6</f>
        <v>28373.735166451843</v>
      </c>
      <c r="H111" s="16"/>
      <c r="I111" s="16"/>
      <c r="J111" s="16"/>
      <c r="K111" s="16"/>
    </row>
    <row r="112" spans="1:11" ht="12" customHeight="1">
      <c r="A112" s="26"/>
      <c r="B112" t="s">
        <v>83</v>
      </c>
      <c r="C112" s="13">
        <f>+C111*$D$4/100</f>
        <v>1066.8524422585892</v>
      </c>
      <c r="D112" s="13">
        <f>+D111*$D$4/100</f>
        <v>1066.8524422585892</v>
      </c>
      <c r="E112" s="13">
        <f>+E111*$D$4/100</f>
        <v>1066.8524422585892</v>
      </c>
      <c r="F112" s="13">
        <f>+F111*$D$4/100</f>
        <v>1066.8524422585892</v>
      </c>
      <c r="G112" s="13">
        <f>+G111*$D$4/100</f>
        <v>1066.8524422585892</v>
      </c>
      <c r="H112" s="16"/>
      <c r="I112" s="16"/>
      <c r="J112" s="16"/>
      <c r="K112" s="16"/>
    </row>
    <row r="113" spans="1:11" ht="12" customHeight="1">
      <c r="A113" s="26"/>
      <c r="B113" t="s">
        <v>89</v>
      </c>
      <c r="C113" s="13">
        <f>+C111-C112</f>
        <v>27306.882724193252</v>
      </c>
      <c r="D113" s="13">
        <f>+D111-D112</f>
        <v>27306.882724193252</v>
      </c>
      <c r="E113" s="13">
        <f>+E111-E112</f>
        <v>27306.882724193252</v>
      </c>
      <c r="F113" s="13">
        <f>+F111-F112</f>
        <v>27306.882724193252</v>
      </c>
      <c r="G113" s="13">
        <f>+G111-G112</f>
        <v>27306.882724193252</v>
      </c>
      <c r="H113" s="16"/>
      <c r="I113" s="16"/>
      <c r="J113" s="16"/>
      <c r="K113" s="16"/>
    </row>
    <row r="114" spans="1:12" ht="12" customHeight="1">
      <c r="A114" s="26"/>
      <c r="B114" t="s">
        <v>91</v>
      </c>
      <c r="C114" s="13">
        <f>+C111*$D$5/100</f>
        <v>2133.7048845171785</v>
      </c>
      <c r="D114" s="13">
        <f>+D111*$D$5/100</f>
        <v>2133.7048845171785</v>
      </c>
      <c r="E114" s="13">
        <f>+E111*$D$5/100</f>
        <v>2133.7048845171785</v>
      </c>
      <c r="F114" s="13">
        <f>+F111*$D$5/100</f>
        <v>2133.7048845171785</v>
      </c>
      <c r="G114" s="13">
        <f>+G111*$D$5/100</f>
        <v>2133.7048845171785</v>
      </c>
      <c r="H114" s="16"/>
      <c r="I114" s="16"/>
      <c r="J114" s="16"/>
      <c r="K114" s="16"/>
      <c r="L114" s="14"/>
    </row>
    <row r="115" spans="1:11" ht="12.75">
      <c r="A115" s="32">
        <v>43</v>
      </c>
      <c r="B115" s="8" t="s">
        <v>90</v>
      </c>
      <c r="C115" s="12">
        <f>+Månedsløn!B39*$D$6</f>
        <v>29004.355613601205</v>
      </c>
      <c r="D115" s="12">
        <f>+Månedsløn!C39*$D$6</f>
        <v>29004.355613601205</v>
      </c>
      <c r="E115" s="12">
        <f>+Månedsløn!D39*$D$6</f>
        <v>29004.355613601205</v>
      </c>
      <c r="F115" s="12">
        <f>+Månedsløn!E39*$D$6</f>
        <v>29004.355613601205</v>
      </c>
      <c r="G115" s="12">
        <f>+Månedsløn!F39*$D$6</f>
        <v>29004.355613601205</v>
      </c>
      <c r="H115" s="16"/>
      <c r="I115" s="16"/>
      <c r="J115" s="16"/>
      <c r="K115" s="16"/>
    </row>
    <row r="116" spans="1:11" ht="12.75">
      <c r="A116" s="26"/>
      <c r="B116" t="s">
        <v>83</v>
      </c>
      <c r="C116" s="13">
        <f>+C115*$D$4/100</f>
        <v>1090.5637710714052</v>
      </c>
      <c r="D116" s="13">
        <f>+D115*$D$4/100</f>
        <v>1090.5637710714052</v>
      </c>
      <c r="E116" s="13">
        <f>+E115*$D$4/100</f>
        <v>1090.5637710714052</v>
      </c>
      <c r="F116" s="13">
        <f>+F115*$D$4/100</f>
        <v>1090.5637710714052</v>
      </c>
      <c r="G116" s="13">
        <f>+G115*$D$4/100</f>
        <v>1090.5637710714052</v>
      </c>
      <c r="H116" s="16"/>
      <c r="I116" s="16"/>
      <c r="J116" s="16"/>
      <c r="K116" s="16"/>
    </row>
    <row r="117" spans="1:12" ht="12.75">
      <c r="A117" s="26"/>
      <c r="B117" t="s">
        <v>89</v>
      </c>
      <c r="C117" s="13">
        <f>+C115-C116</f>
        <v>27913.7918425298</v>
      </c>
      <c r="D117" s="13">
        <f>+D115-D116</f>
        <v>27913.7918425298</v>
      </c>
      <c r="E117" s="13">
        <f>+E115-E116</f>
        <v>27913.7918425298</v>
      </c>
      <c r="F117" s="13">
        <f>+F115-F116</f>
        <v>27913.7918425298</v>
      </c>
      <c r="G117" s="13">
        <f>+G115-G116</f>
        <v>27913.7918425298</v>
      </c>
      <c r="H117" s="16"/>
      <c r="I117" s="16"/>
      <c r="J117" s="16"/>
      <c r="K117" s="16"/>
      <c r="L117" s="14"/>
    </row>
    <row r="118" spans="1:11" ht="12.75">
      <c r="A118" s="26"/>
      <c r="B118" t="s">
        <v>91</v>
      </c>
      <c r="C118" s="13">
        <f>+C115*$D$5/100</f>
        <v>2181.1275421428104</v>
      </c>
      <c r="D118" s="13">
        <f>+D115*$D$5/100</f>
        <v>2181.1275421428104</v>
      </c>
      <c r="E118" s="13">
        <f>+E115*$D$5/100</f>
        <v>2181.1275421428104</v>
      </c>
      <c r="F118" s="13">
        <f>+F115*$D$5/100</f>
        <v>2181.1275421428104</v>
      </c>
      <c r="G118" s="13">
        <f>+G115*$D$5/100</f>
        <v>2181.1275421428104</v>
      </c>
      <c r="H118" s="16"/>
      <c r="I118" s="16"/>
      <c r="J118" s="16"/>
      <c r="K118" s="16"/>
    </row>
    <row r="119" spans="1:11" ht="12.75">
      <c r="A119" s="32">
        <v>44</v>
      </c>
      <c r="B119" s="8" t="s">
        <v>90</v>
      </c>
      <c r="C119" s="12">
        <f>+Månedsløn!B40*$D$6</f>
        <v>29652.322700342</v>
      </c>
      <c r="D119" s="12">
        <f>+Månedsløn!C40*$D$6</f>
        <v>29652.322700342</v>
      </c>
      <c r="E119" s="12">
        <f>+Månedsløn!D40*$D$6</f>
        <v>29652.322700342</v>
      </c>
      <c r="F119" s="12">
        <f>+Månedsløn!E40*$D$6</f>
        <v>29652.322700342</v>
      </c>
      <c r="G119" s="12">
        <f>+Månedsløn!F40*$D$6</f>
        <v>29652.322700342</v>
      </c>
      <c r="H119" s="16"/>
      <c r="I119" s="16"/>
      <c r="J119" s="16"/>
      <c r="K119" s="16"/>
    </row>
    <row r="120" spans="1:11" ht="12.75">
      <c r="A120" s="26"/>
      <c r="B120" t="s">
        <v>83</v>
      </c>
      <c r="C120" s="13">
        <f>+C119*$D$4/100</f>
        <v>1114.9273335328592</v>
      </c>
      <c r="D120" s="13">
        <f>+D119*$D$4/100</f>
        <v>1114.9273335328592</v>
      </c>
      <c r="E120" s="13">
        <f>+E119*$D$4/100</f>
        <v>1114.9273335328592</v>
      </c>
      <c r="F120" s="13">
        <f>+F119*$D$4/100</f>
        <v>1114.9273335328592</v>
      </c>
      <c r="G120" s="13">
        <f>+G119*$D$4/100</f>
        <v>1114.9273335328592</v>
      </c>
      <c r="H120" s="16"/>
      <c r="I120" s="16"/>
      <c r="J120" s="16"/>
      <c r="K120" s="16"/>
    </row>
    <row r="121" spans="1:11" ht="12.75">
      <c r="A121" s="26"/>
      <c r="B121" t="s">
        <v>89</v>
      </c>
      <c r="C121" s="13">
        <f>+C119-C120</f>
        <v>28537.39536680914</v>
      </c>
      <c r="D121" s="13">
        <f>+D119-D120</f>
        <v>28537.39536680914</v>
      </c>
      <c r="E121" s="13">
        <f>+E119-E120</f>
        <v>28537.39536680914</v>
      </c>
      <c r="F121" s="13">
        <f>+F119-F120</f>
        <v>28537.39536680914</v>
      </c>
      <c r="G121" s="13">
        <f>+G119-G120</f>
        <v>28537.39536680914</v>
      </c>
      <c r="H121" s="16"/>
      <c r="I121" s="16"/>
      <c r="J121" s="16"/>
      <c r="K121" s="16"/>
    </row>
    <row r="122" spans="1:12" ht="12.75">
      <c r="A122" s="26"/>
      <c r="B122" t="s">
        <v>91</v>
      </c>
      <c r="C122" s="13">
        <f>+C119*$D$5/100</f>
        <v>2229.8546670657183</v>
      </c>
      <c r="D122" s="13">
        <f>+D119*$D$5/100</f>
        <v>2229.8546670657183</v>
      </c>
      <c r="E122" s="13">
        <f>+E119*$D$5/100</f>
        <v>2229.8546670657183</v>
      </c>
      <c r="F122" s="13">
        <f>+F119*$D$5/100</f>
        <v>2229.8546670657183</v>
      </c>
      <c r="G122" s="13">
        <f>+G119*$D$5/100</f>
        <v>2229.8546670657183</v>
      </c>
      <c r="H122" s="16"/>
      <c r="I122" s="16"/>
      <c r="J122" s="16"/>
      <c r="K122" s="16"/>
      <c r="L122" s="14"/>
    </row>
    <row r="123" spans="1:11" ht="12.75">
      <c r="A123" s="32">
        <v>45</v>
      </c>
      <c r="B123" s="8" t="s">
        <v>90</v>
      </c>
      <c r="C123" s="12">
        <f>+Månedsløn!B41*$D$6</f>
        <v>30318.17000847106</v>
      </c>
      <c r="D123" s="12">
        <f>+Månedsløn!C41*$D$6</f>
        <v>30318.17000847106</v>
      </c>
      <c r="E123" s="12">
        <f>+Månedsløn!D41*$D$6</f>
        <v>30318.17000847106</v>
      </c>
      <c r="F123" s="12">
        <f>+Månedsløn!E41*$D$6</f>
        <v>30318.17000847106</v>
      </c>
      <c r="G123" s="12">
        <f>+Månedsløn!F41*$D$6</f>
        <v>30318.17000847106</v>
      </c>
      <c r="H123" s="16"/>
      <c r="I123" s="16"/>
      <c r="J123" s="16"/>
      <c r="K123" s="16"/>
    </row>
    <row r="124" spans="1:11" ht="12.75">
      <c r="A124" s="26"/>
      <c r="B124" t="s">
        <v>83</v>
      </c>
      <c r="C124" s="13">
        <f>+C123*$D$4/100</f>
        <v>1139.9631923185118</v>
      </c>
      <c r="D124" s="13">
        <f>+D123*$D$4/100</f>
        <v>1139.9631923185118</v>
      </c>
      <c r="E124" s="13">
        <f>+E123*$D$4/100</f>
        <v>1139.9631923185118</v>
      </c>
      <c r="F124" s="13">
        <f>+F123*$D$4/100</f>
        <v>1139.9631923185118</v>
      </c>
      <c r="G124" s="13">
        <f>+G123*$D$4/100</f>
        <v>1139.9631923185118</v>
      </c>
      <c r="H124" s="16"/>
      <c r="I124" s="16"/>
      <c r="J124" s="16"/>
      <c r="K124" s="16"/>
    </row>
    <row r="125" spans="1:12" ht="12.75">
      <c r="A125" s="26"/>
      <c r="B125" t="s">
        <v>89</v>
      </c>
      <c r="C125" s="13">
        <f>+C123-C124</f>
        <v>29178.20681615255</v>
      </c>
      <c r="D125" s="13">
        <f>+D123-D124</f>
        <v>29178.20681615255</v>
      </c>
      <c r="E125" s="13">
        <f>+E123-E124</f>
        <v>29178.20681615255</v>
      </c>
      <c r="F125" s="13">
        <f>+F123-F124</f>
        <v>29178.20681615255</v>
      </c>
      <c r="G125" s="13">
        <f>+G123-G124</f>
        <v>29178.20681615255</v>
      </c>
      <c r="H125" s="16"/>
      <c r="I125" s="16"/>
      <c r="J125" s="16"/>
      <c r="K125" s="16"/>
      <c r="L125" s="14"/>
    </row>
    <row r="126" spans="1:11" ht="12.75">
      <c r="A126" s="26"/>
      <c r="B126" t="s">
        <v>91</v>
      </c>
      <c r="C126" s="13">
        <f>+C123*$D$5/100</f>
        <v>2279.9263846370236</v>
      </c>
      <c r="D126" s="13">
        <f>+D123*$D$5/100</f>
        <v>2279.9263846370236</v>
      </c>
      <c r="E126" s="13">
        <f>+E123*$D$5/100</f>
        <v>2279.9263846370236</v>
      </c>
      <c r="F126" s="13">
        <f>+F123*$D$5/100</f>
        <v>2279.9263846370236</v>
      </c>
      <c r="G126" s="13">
        <f>+G123*$D$5/100</f>
        <v>2279.9263846370236</v>
      </c>
      <c r="H126" s="16"/>
      <c r="I126" s="16"/>
      <c r="J126" s="16"/>
      <c r="K126" s="16"/>
    </row>
    <row r="127" spans="1:11" ht="12.75">
      <c r="A127" s="32">
        <v>46</v>
      </c>
      <c r="B127" s="8" t="s">
        <v>90</v>
      </c>
      <c r="C127" s="12">
        <f>+Månedsløn!B42*$D$6</f>
        <v>31002.232334409957</v>
      </c>
      <c r="D127" s="12">
        <f>+Månedsløn!C42*$D$6</f>
        <v>31002.232334409957</v>
      </c>
      <c r="E127" s="12">
        <f>+Månedsløn!D42*$D$6</f>
        <v>31002.232334409957</v>
      </c>
      <c r="F127" s="12">
        <f>+Månedsløn!E42*$D$6</f>
        <v>31002.232334409957</v>
      </c>
      <c r="G127" s="12">
        <f>+Månedsløn!F42*$D$6</f>
        <v>31002.232334409957</v>
      </c>
      <c r="H127" s="16"/>
      <c r="I127" s="16"/>
      <c r="J127" s="16"/>
      <c r="K127" s="16"/>
    </row>
    <row r="128" spans="1:11" ht="12.75">
      <c r="A128" s="26"/>
      <c r="B128" t="s">
        <v>83</v>
      </c>
      <c r="C128" s="13">
        <f>+C127*$D$4/100</f>
        <v>1165.6839357738143</v>
      </c>
      <c r="D128" s="13">
        <f>+D127*$D$4/100</f>
        <v>1165.6839357738143</v>
      </c>
      <c r="E128" s="13">
        <f>+E127*$D$4/100</f>
        <v>1165.6839357738143</v>
      </c>
      <c r="F128" s="13">
        <f>+F127*$D$4/100</f>
        <v>1165.6839357738143</v>
      </c>
      <c r="G128" s="13">
        <f>+G127*$D$4/100</f>
        <v>1165.6839357738143</v>
      </c>
      <c r="H128" s="16"/>
      <c r="I128" s="16"/>
      <c r="J128" s="16"/>
      <c r="K128" s="16"/>
    </row>
    <row r="129" spans="1:11" ht="12.75">
      <c r="A129" s="26"/>
      <c r="B129" t="s">
        <v>89</v>
      </c>
      <c r="C129" s="13">
        <f>+C127-C128</f>
        <v>29836.548398636143</v>
      </c>
      <c r="D129" s="13">
        <f>+D127-D128</f>
        <v>29836.548398636143</v>
      </c>
      <c r="E129" s="13">
        <f>+E127-E128</f>
        <v>29836.548398636143</v>
      </c>
      <c r="F129" s="13">
        <f>+F127-F128</f>
        <v>29836.548398636143</v>
      </c>
      <c r="G129" s="13">
        <f>+G127-G128</f>
        <v>29836.548398636143</v>
      </c>
      <c r="H129" s="16"/>
      <c r="I129" s="16"/>
      <c r="J129" s="16"/>
      <c r="K129" s="16"/>
    </row>
    <row r="130" spans="1:12" ht="12.75">
      <c r="A130" s="26"/>
      <c r="B130" t="s">
        <v>91</v>
      </c>
      <c r="C130" s="13">
        <f>+C127*$D$5/100</f>
        <v>2331.3678715476285</v>
      </c>
      <c r="D130" s="13">
        <f>+D127*$D$5/100</f>
        <v>2331.3678715476285</v>
      </c>
      <c r="E130" s="13">
        <f>+E127*$D$5/100</f>
        <v>2331.3678715476285</v>
      </c>
      <c r="F130" s="13">
        <f>+F127*$D$5/100</f>
        <v>2331.3678715476285</v>
      </c>
      <c r="G130" s="13">
        <f>+G127*$D$5/100</f>
        <v>2331.3678715476285</v>
      </c>
      <c r="H130" s="16"/>
      <c r="I130" s="16"/>
      <c r="J130" s="16"/>
      <c r="K130" s="16"/>
      <c r="L130" s="14"/>
    </row>
    <row r="131" spans="1:11" ht="12.75">
      <c r="A131" s="32">
        <v>47</v>
      </c>
      <c r="B131" s="8" t="s">
        <v>90</v>
      </c>
      <c r="C131" s="12">
        <f>+Månedsløn!B43*$D$6</f>
        <v>31554.123310554773</v>
      </c>
      <c r="D131" s="12">
        <f>+Månedsløn!C43*$D$6</f>
        <v>31554.123310554773</v>
      </c>
      <c r="E131" s="12">
        <f>+Månedsløn!D43*$D$6</f>
        <v>31554.123310554773</v>
      </c>
      <c r="F131" s="12">
        <f>+Månedsløn!E43*$D$6</f>
        <v>31554.123310554773</v>
      </c>
      <c r="G131" s="12">
        <f>+Månedsløn!F43*$D$6</f>
        <v>31554.123310554773</v>
      </c>
      <c r="H131" s="16"/>
      <c r="I131" s="16"/>
      <c r="J131" s="16"/>
      <c r="K131" s="16"/>
    </row>
    <row r="132" spans="1:11" ht="12.75">
      <c r="A132" s="26"/>
      <c r="B132" t="s">
        <v>83</v>
      </c>
      <c r="C132" s="13">
        <f>+C131*$D$4/100</f>
        <v>1186.4350364768593</v>
      </c>
      <c r="D132" s="13">
        <f>+D131*$D$4/100</f>
        <v>1186.4350364768593</v>
      </c>
      <c r="E132" s="13">
        <f>+E131*$D$4/100</f>
        <v>1186.4350364768593</v>
      </c>
      <c r="F132" s="13">
        <f>+F131*$D$4/100</f>
        <v>1186.4350364768593</v>
      </c>
      <c r="G132" s="13">
        <f>+G131*$D$4/100</f>
        <v>1186.4350364768593</v>
      </c>
      <c r="H132" s="16"/>
      <c r="I132" s="16"/>
      <c r="J132" s="16"/>
      <c r="K132" s="16"/>
    </row>
    <row r="133" spans="1:12" ht="12.75">
      <c r="A133" s="26"/>
      <c r="B133" t="s">
        <v>89</v>
      </c>
      <c r="C133" s="13">
        <f>+C131-C132</f>
        <v>30367.688274077915</v>
      </c>
      <c r="D133" s="13">
        <f>+D131-D132</f>
        <v>30367.688274077915</v>
      </c>
      <c r="E133" s="13">
        <f>+E131-E132</f>
        <v>30367.688274077915</v>
      </c>
      <c r="F133" s="13">
        <f>+F131-F132</f>
        <v>30367.688274077915</v>
      </c>
      <c r="G133" s="13">
        <f>+G131-G132</f>
        <v>30367.688274077915</v>
      </c>
      <c r="H133" s="16"/>
      <c r="I133" s="16"/>
      <c r="J133" s="16"/>
      <c r="K133" s="16"/>
      <c r="L133" s="14"/>
    </row>
    <row r="134" spans="1:11" ht="12.75">
      <c r="A134" s="26"/>
      <c r="B134" t="s">
        <v>91</v>
      </c>
      <c r="C134" s="13">
        <f>+C131*$D$5/100</f>
        <v>2372.8700729537186</v>
      </c>
      <c r="D134" s="13">
        <f>+D131*$D$5/100</f>
        <v>2372.8700729537186</v>
      </c>
      <c r="E134" s="13">
        <f>+E131*$D$5/100</f>
        <v>2372.8700729537186</v>
      </c>
      <c r="F134" s="13">
        <f>+F131*$D$5/100</f>
        <v>2372.8700729537186</v>
      </c>
      <c r="G134" s="13">
        <f>+G131*$D$5/100</f>
        <v>2372.8700729537186</v>
      </c>
      <c r="H134" s="16"/>
      <c r="I134" s="16"/>
      <c r="J134" s="16"/>
      <c r="K134" s="16"/>
    </row>
    <row r="135" spans="1:11" ht="12.75">
      <c r="A135" s="32">
        <v>48</v>
      </c>
      <c r="B135" s="8" t="s">
        <v>90</v>
      </c>
      <c r="C135" s="12">
        <f>+Månedsløn!B44*$D$6</f>
        <v>33004.56603258055</v>
      </c>
      <c r="D135" s="12">
        <f>+Månedsløn!C44*$D$6</f>
        <v>33004.56603258055</v>
      </c>
      <c r="E135" s="12">
        <f>+Månedsløn!D44*$D$6</f>
        <v>33004.56603258055</v>
      </c>
      <c r="F135" s="12">
        <f>+Månedsløn!E44*$D$6</f>
        <v>33004.56603258055</v>
      </c>
      <c r="G135" s="12">
        <f>+Månedsløn!F44*$D$6</f>
        <v>33004.56603258055</v>
      </c>
      <c r="H135" s="16"/>
      <c r="I135" s="16"/>
      <c r="J135" s="16"/>
      <c r="K135" s="16"/>
    </row>
    <row r="136" spans="1:11" ht="12.75">
      <c r="A136" s="26"/>
      <c r="B136" t="s">
        <v>83</v>
      </c>
      <c r="C136" s="13">
        <f>+C135*$D$4/100</f>
        <v>1240.9716828250287</v>
      </c>
      <c r="D136" s="13">
        <f>+D135*$D$4/100</f>
        <v>1240.9716828250287</v>
      </c>
      <c r="E136" s="13">
        <f>+E135*$D$4/100</f>
        <v>1240.9716828250287</v>
      </c>
      <c r="F136" s="13">
        <f>+F135*$D$4/100</f>
        <v>1240.9716828250287</v>
      </c>
      <c r="G136" s="13">
        <f>+G135*$D$4/100</f>
        <v>1240.9716828250287</v>
      </c>
      <c r="H136" s="16"/>
      <c r="I136" s="16"/>
      <c r="J136" s="16"/>
      <c r="K136" s="16"/>
    </row>
    <row r="137" spans="1:11" ht="12.75">
      <c r="A137" s="26"/>
      <c r="B137" t="s">
        <v>89</v>
      </c>
      <c r="C137" s="13">
        <f>+C135-C136</f>
        <v>31763.594349755524</v>
      </c>
      <c r="D137" s="13">
        <f>+D135-D136</f>
        <v>31763.594349755524</v>
      </c>
      <c r="E137" s="13">
        <f>+E135-E136</f>
        <v>31763.594349755524</v>
      </c>
      <c r="F137" s="13">
        <f>+F135-F136</f>
        <v>31763.594349755524</v>
      </c>
      <c r="G137" s="13">
        <f>+G135-G136</f>
        <v>31763.594349755524</v>
      </c>
      <c r="H137" s="16"/>
      <c r="I137" s="16"/>
      <c r="J137" s="16"/>
      <c r="K137" s="16"/>
    </row>
    <row r="138" spans="1:12" ht="12.75">
      <c r="A138" s="26"/>
      <c r="B138" t="s">
        <v>91</v>
      </c>
      <c r="C138" s="13">
        <f>+C135*$D$5/100</f>
        <v>2481.9433656500573</v>
      </c>
      <c r="D138" s="13">
        <f>+D135*$D$5/100</f>
        <v>2481.9433656500573</v>
      </c>
      <c r="E138" s="13">
        <f>+E135*$D$5/100</f>
        <v>2481.9433656500573</v>
      </c>
      <c r="F138" s="13">
        <f>+F135*$D$5/100</f>
        <v>2481.9433656500573</v>
      </c>
      <c r="G138" s="13">
        <f>+G135*$D$5/100</f>
        <v>2481.9433656500573</v>
      </c>
      <c r="H138" s="16"/>
      <c r="I138" s="16"/>
      <c r="J138" s="16"/>
      <c r="K138" s="16"/>
      <c r="L138" s="14"/>
    </row>
    <row r="139" spans="1:11" ht="12.75">
      <c r="A139" s="32">
        <v>49</v>
      </c>
      <c r="B139" s="8" t="s">
        <v>90</v>
      </c>
      <c r="C139" s="12">
        <f>+Månedsløn!B45*$D$6</f>
        <v>35219.53730798656</v>
      </c>
      <c r="D139" s="12">
        <f>+Månedsløn!C45*$D$6</f>
        <v>35219.53730798656</v>
      </c>
      <c r="E139" s="12">
        <f>+Månedsløn!D45*$D$6</f>
        <v>35219.53730798656</v>
      </c>
      <c r="F139" s="12">
        <f>+Månedsløn!E45*$D$6</f>
        <v>35219.53730798656</v>
      </c>
      <c r="G139" s="12">
        <f>+Månedsløn!F45*$D$6</f>
        <v>35219.53730798656</v>
      </c>
      <c r="H139" s="16"/>
      <c r="I139" s="16"/>
      <c r="J139" s="16"/>
      <c r="K139" s="16"/>
    </row>
    <row r="140" spans="1:11" ht="12.75">
      <c r="A140" s="26"/>
      <c r="B140" t="s">
        <v>83</v>
      </c>
      <c r="C140" s="13">
        <f>+C139*$D$4/100</f>
        <v>1324.2546027802946</v>
      </c>
      <c r="D140" s="13">
        <f>+D139*$D$4/100</f>
        <v>1324.2546027802946</v>
      </c>
      <c r="E140" s="13">
        <f>+E139*$D$4/100</f>
        <v>1324.2546027802946</v>
      </c>
      <c r="F140" s="13">
        <f>+F139*$D$4/100</f>
        <v>1324.2546027802946</v>
      </c>
      <c r="G140" s="13">
        <f>+G139*$D$4/100</f>
        <v>1324.2546027802946</v>
      </c>
      <c r="H140" s="16"/>
      <c r="I140" s="16"/>
      <c r="J140" s="16"/>
      <c r="K140" s="16"/>
    </row>
    <row r="141" spans="1:12" ht="12.75">
      <c r="A141" s="26"/>
      <c r="B141" t="s">
        <v>89</v>
      </c>
      <c r="C141" s="13">
        <f>+C139-C140</f>
        <v>33895.282705206264</v>
      </c>
      <c r="D141" s="13">
        <f>+D139-D140</f>
        <v>33895.282705206264</v>
      </c>
      <c r="E141" s="13">
        <f>+E139-E140</f>
        <v>33895.282705206264</v>
      </c>
      <c r="F141" s="13">
        <f>+F139-F140</f>
        <v>33895.282705206264</v>
      </c>
      <c r="G141" s="13">
        <f>+G139-G140</f>
        <v>33895.282705206264</v>
      </c>
      <c r="H141" s="16"/>
      <c r="I141" s="16"/>
      <c r="J141" s="16"/>
      <c r="K141" s="16"/>
      <c r="L141" s="14"/>
    </row>
    <row r="142" spans="1:7" ht="12.75">
      <c r="A142" s="26"/>
      <c r="B142" t="s">
        <v>91</v>
      </c>
      <c r="C142" s="13">
        <f>+C139*$D$5/100</f>
        <v>2648.509205560589</v>
      </c>
      <c r="D142" s="13">
        <f>+D139*$D$5/100</f>
        <v>2648.509205560589</v>
      </c>
      <c r="E142" s="13">
        <f>+E139*$D$5/100</f>
        <v>2648.509205560589</v>
      </c>
      <c r="F142" s="13">
        <f>+F139*$D$5/100</f>
        <v>2648.509205560589</v>
      </c>
      <c r="G142" s="13">
        <f>+G139*$D$5/100</f>
        <v>2648.509205560589</v>
      </c>
    </row>
    <row r="143" spans="1:7" ht="12.75">
      <c r="A143" s="32">
        <v>50</v>
      </c>
      <c r="B143" s="8" t="s">
        <v>90</v>
      </c>
      <c r="C143" s="12">
        <f>+Månedsløn!B46*$D$6</f>
        <v>37678.1148296211</v>
      </c>
      <c r="D143" s="12">
        <f>+Månedsløn!C46*$D$6</f>
        <v>37678.1148296211</v>
      </c>
      <c r="E143" s="12">
        <f>+Månedsløn!D46*$D$6</f>
        <v>37678.1148296211</v>
      </c>
      <c r="F143" s="12">
        <f>+Månedsløn!E46*$D$6</f>
        <v>37678.1148296211</v>
      </c>
      <c r="G143" s="12">
        <f>+Månedsløn!F46*$D$6</f>
        <v>37678.1148296211</v>
      </c>
    </row>
    <row r="144" spans="1:7" ht="12.75">
      <c r="A144" s="26"/>
      <c r="B144" t="s">
        <v>83</v>
      </c>
      <c r="C144" s="13">
        <f>+C143*$D$4/100</f>
        <v>1416.6971175937535</v>
      </c>
      <c r="D144" s="13">
        <f>+D143*$D$4/100</f>
        <v>1416.6971175937535</v>
      </c>
      <c r="E144" s="13">
        <f>+E143*$D$4/100</f>
        <v>1416.6971175937535</v>
      </c>
      <c r="F144" s="13">
        <f>+F143*$D$4/100</f>
        <v>1416.6971175937535</v>
      </c>
      <c r="G144" s="13">
        <f>+G143*$D$4/100</f>
        <v>1416.6971175937535</v>
      </c>
    </row>
    <row r="145" spans="1:7" ht="12.75">
      <c r="A145" s="26"/>
      <c r="B145" t="s">
        <v>89</v>
      </c>
      <c r="C145" s="13">
        <f>+C143-C144</f>
        <v>36261.41771202735</v>
      </c>
      <c r="D145" s="13">
        <f>+D143-D144</f>
        <v>36261.41771202735</v>
      </c>
      <c r="E145" s="13">
        <f>+E143-E144</f>
        <v>36261.41771202735</v>
      </c>
      <c r="F145" s="13">
        <f>+F143-F144</f>
        <v>36261.41771202735</v>
      </c>
      <c r="G145" s="13">
        <f>+G143-G144</f>
        <v>36261.41771202735</v>
      </c>
    </row>
    <row r="146" spans="1:12" ht="12.75">
      <c r="A146" s="26"/>
      <c r="B146" t="s">
        <v>91</v>
      </c>
      <c r="C146" s="13">
        <f>+C143*$D$5/100</f>
        <v>2833.394235187507</v>
      </c>
      <c r="D146" s="13">
        <f>+D143*$D$5/100</f>
        <v>2833.394235187507</v>
      </c>
      <c r="E146" s="13">
        <f>+E143*$D$5/100</f>
        <v>2833.394235187507</v>
      </c>
      <c r="F146" s="13">
        <f>+F143*$D$5/100</f>
        <v>2833.394235187507</v>
      </c>
      <c r="G146" s="13">
        <f>+G143*$D$5/100</f>
        <v>2833.394235187507</v>
      </c>
      <c r="L146" s="14"/>
    </row>
    <row r="147" spans="1:7" ht="12.75">
      <c r="A147" s="32">
        <v>51</v>
      </c>
      <c r="B147" s="8" t="s">
        <v>90</v>
      </c>
      <c r="C147" s="12">
        <f>+Månedsløn!B47*$D$6</f>
        <v>41618.15605421546</v>
      </c>
      <c r="D147" s="12">
        <f>+Månedsløn!C47*$D$6</f>
        <v>41618.15605421546</v>
      </c>
      <c r="E147" s="12">
        <f>+Månedsløn!D47*$D$6</f>
        <v>41618.15605421546</v>
      </c>
      <c r="F147" s="12">
        <f>+Månedsløn!E47*$D$6</f>
        <v>41618.15605421546</v>
      </c>
      <c r="G147" s="12">
        <f>+Månedsløn!F47*$D$6</f>
        <v>41618.15605421546</v>
      </c>
    </row>
    <row r="148" spans="1:7" ht="12.75">
      <c r="A148" s="26"/>
      <c r="B148" t="s">
        <v>83</v>
      </c>
      <c r="C148" s="13">
        <f>+C147*$D$4/100</f>
        <v>1564.842667638501</v>
      </c>
      <c r="D148" s="13">
        <f>+D147*$D$4/100</f>
        <v>1564.842667638501</v>
      </c>
      <c r="E148" s="13">
        <f>+E147*$D$4/100</f>
        <v>1564.842667638501</v>
      </c>
      <c r="F148" s="13">
        <f>+F147*$D$4/100</f>
        <v>1564.842667638501</v>
      </c>
      <c r="G148" s="13">
        <f>+G147*$D$4/100</f>
        <v>1564.842667638501</v>
      </c>
    </row>
    <row r="149" spans="1:12" ht="12.75">
      <c r="A149" s="26"/>
      <c r="B149" t="s">
        <v>89</v>
      </c>
      <c r="C149" s="13">
        <f>+C147-C148</f>
        <v>40053.31338657696</v>
      </c>
      <c r="D149" s="13">
        <f>+D147-D148</f>
        <v>40053.31338657696</v>
      </c>
      <c r="E149" s="13">
        <f>+E147-E148</f>
        <v>40053.31338657696</v>
      </c>
      <c r="F149" s="13">
        <f>+F147-F148</f>
        <v>40053.31338657696</v>
      </c>
      <c r="G149" s="13">
        <f>+G147-G148</f>
        <v>40053.31338657696</v>
      </c>
      <c r="L149" s="14"/>
    </row>
    <row r="150" spans="1:7" ht="12.75">
      <c r="A150" s="26"/>
      <c r="B150" t="s">
        <v>91</v>
      </c>
      <c r="C150" s="13">
        <f>+C147*$D$5/100</f>
        <v>3129.685335277002</v>
      </c>
      <c r="D150" s="13">
        <f>+D147*$D$5/100</f>
        <v>3129.685335277002</v>
      </c>
      <c r="E150" s="13">
        <f>+E147*$D$5/100</f>
        <v>3129.685335277002</v>
      </c>
      <c r="F150" s="13">
        <f>+F147*$D$5/100</f>
        <v>3129.685335277002</v>
      </c>
      <c r="G150" s="13">
        <f>+G147*$D$5/100</f>
        <v>3129.685335277002</v>
      </c>
    </row>
    <row r="151" spans="1:7" ht="12.75">
      <c r="A151" s="32">
        <v>52</v>
      </c>
      <c r="B151" s="8" t="s">
        <v>90</v>
      </c>
      <c r="C151" s="12">
        <f>+Månedsløn!B48*$D$6</f>
        <v>47356.34700938909</v>
      </c>
      <c r="D151" s="12">
        <f>+Månedsløn!C48*$D$6</f>
        <v>47356.34700938909</v>
      </c>
      <c r="E151" s="12">
        <f>+Månedsløn!D48*$D$6</f>
        <v>47356.34700938909</v>
      </c>
      <c r="F151" s="12">
        <f>+Månedsløn!E48*$D$6</f>
        <v>47356.34700938909</v>
      </c>
      <c r="G151" s="12">
        <f>+Månedsløn!F48*$D$6</f>
        <v>47356.34700938909</v>
      </c>
    </row>
    <row r="152" spans="1:7" ht="12.75">
      <c r="A152" s="26"/>
      <c r="B152" t="s">
        <v>83</v>
      </c>
      <c r="C152" s="13">
        <f>+C151*$D$4/100</f>
        <v>1780.5986475530297</v>
      </c>
      <c r="D152" s="13">
        <f>+D151*$D$4/100</f>
        <v>1780.5986475530297</v>
      </c>
      <c r="E152" s="13">
        <f>+E151*$D$4/100</f>
        <v>1780.5986475530297</v>
      </c>
      <c r="F152" s="13">
        <f>+F151*$D$4/100</f>
        <v>1780.5986475530297</v>
      </c>
      <c r="G152" s="13">
        <f>+G151*$D$4/100</f>
        <v>1780.5986475530297</v>
      </c>
    </row>
    <row r="153" spans="1:7" ht="12.75">
      <c r="A153" s="26"/>
      <c r="B153" t="s">
        <v>89</v>
      </c>
      <c r="C153" s="13">
        <f>+C151-C152</f>
        <v>45575.74836183606</v>
      </c>
      <c r="D153" s="13">
        <f>+D151-D152</f>
        <v>45575.74836183606</v>
      </c>
      <c r="E153" s="13">
        <f>+E151-E152</f>
        <v>45575.74836183606</v>
      </c>
      <c r="F153" s="13">
        <f>+F151-F152</f>
        <v>45575.74836183606</v>
      </c>
      <c r="G153" s="13">
        <f>+G151-G152</f>
        <v>45575.74836183606</v>
      </c>
    </row>
    <row r="154" spans="1:12" ht="12.75">
      <c r="A154" s="26"/>
      <c r="B154" t="s">
        <v>91</v>
      </c>
      <c r="C154" s="13">
        <f>+C151*$D$5/100</f>
        <v>3561.1972951060593</v>
      </c>
      <c r="D154" s="13">
        <f>+D151*$D$5/100</f>
        <v>3561.1972951060593</v>
      </c>
      <c r="E154" s="13">
        <f>+E151*$D$5/100</f>
        <v>3561.1972951060593</v>
      </c>
      <c r="F154" s="13">
        <f>+F151*$D$5/100</f>
        <v>3561.1972951060593</v>
      </c>
      <c r="G154" s="13">
        <f>+G151*$D$5/100</f>
        <v>3561.1972951060593</v>
      </c>
      <c r="L154" s="14"/>
    </row>
    <row r="155" spans="1:7" ht="12.75">
      <c r="A155" s="32">
        <v>53</v>
      </c>
      <c r="B155" s="8" t="s">
        <v>90</v>
      </c>
      <c r="C155" s="12">
        <f>+Månedsløn!B49*$D$6</f>
        <v>51995.45362456293</v>
      </c>
      <c r="D155" s="12">
        <f>+Månedsløn!C49*$D$6</f>
        <v>51995.45362456293</v>
      </c>
      <c r="E155" s="12">
        <f>+Månedsløn!D49*$D$6</f>
        <v>51995.45362456293</v>
      </c>
      <c r="F155" s="12">
        <f>+Månedsløn!E49*$D$6</f>
        <v>51995.45362456293</v>
      </c>
      <c r="G155" s="12">
        <f>+Månedsløn!F49*$D$6</f>
        <v>51995.45362456293</v>
      </c>
    </row>
    <row r="156" spans="1:7" ht="12.75">
      <c r="A156" s="26"/>
      <c r="B156" t="s">
        <v>83</v>
      </c>
      <c r="C156" s="13">
        <f>+C155*$D$4/100</f>
        <v>1955.029056283566</v>
      </c>
      <c r="D156" s="13">
        <f>+D155*$D$4/100</f>
        <v>1955.029056283566</v>
      </c>
      <c r="E156" s="13">
        <f>+E155*$D$4/100</f>
        <v>1955.029056283566</v>
      </c>
      <c r="F156" s="13">
        <f>+F155*$D$4/100</f>
        <v>1955.029056283566</v>
      </c>
      <c r="G156" s="13">
        <f>+G155*$D$4/100</f>
        <v>1955.029056283566</v>
      </c>
    </row>
    <row r="157" spans="1:12" ht="12.75">
      <c r="A157" s="26"/>
      <c r="B157" t="s">
        <v>89</v>
      </c>
      <c r="C157" s="13">
        <f>+C155-C156</f>
        <v>50040.42456827936</v>
      </c>
      <c r="D157" s="13">
        <f>+D155-D156</f>
        <v>50040.42456827936</v>
      </c>
      <c r="E157" s="13">
        <f>+E155-E156</f>
        <v>50040.42456827936</v>
      </c>
      <c r="F157" s="13">
        <f>+F155-F156</f>
        <v>50040.42456827936</v>
      </c>
      <c r="G157" s="13">
        <f>+G155-G156</f>
        <v>50040.42456827936</v>
      </c>
      <c r="L157" s="14"/>
    </row>
    <row r="158" spans="1:7" ht="12.75">
      <c r="A158" s="26"/>
      <c r="B158" t="s">
        <v>91</v>
      </c>
      <c r="C158" s="13">
        <f>+C155*$D$5/100</f>
        <v>3910.058112567132</v>
      </c>
      <c r="D158" s="13">
        <f>+D155*$D$5/100</f>
        <v>3910.058112567132</v>
      </c>
      <c r="E158" s="13">
        <f>+E155*$D$5/100</f>
        <v>3910.058112567132</v>
      </c>
      <c r="F158" s="13">
        <f>+F155*$D$5/100</f>
        <v>3910.058112567132</v>
      </c>
      <c r="G158" s="13">
        <f>+G155*$D$5/100</f>
        <v>3910.058112567132</v>
      </c>
    </row>
    <row r="159" spans="1:7" ht="12.75">
      <c r="A159" s="32">
        <v>54</v>
      </c>
      <c r="B159" s="8" t="s">
        <v>90</v>
      </c>
      <c r="C159" s="12">
        <f>+Månedsløn!B50*$D$6</f>
        <v>58180.116532646585</v>
      </c>
      <c r="D159" s="12">
        <f>+Månedsløn!C50*$D$6</f>
        <v>58180.116532646585</v>
      </c>
      <c r="E159" s="12">
        <f>+Månedsløn!D50*$D$6</f>
        <v>58180.116532646585</v>
      </c>
      <c r="F159" s="12">
        <f>+Månedsløn!E50*$D$6</f>
        <v>58180.116532646585</v>
      </c>
      <c r="G159" s="12">
        <f>+Månedsløn!F50*$D$6</f>
        <v>58180.116532646585</v>
      </c>
    </row>
    <row r="160" spans="1:7" ht="12.75">
      <c r="A160" s="26"/>
      <c r="B160" t="s">
        <v>83</v>
      </c>
      <c r="C160" s="13">
        <f>+C159*$D$4/100</f>
        <v>2187.5723816275113</v>
      </c>
      <c r="D160" s="13">
        <f>+D159*$D$4/100</f>
        <v>2187.5723816275113</v>
      </c>
      <c r="E160" s="13">
        <f>+E159*$D$4/100</f>
        <v>2187.5723816275113</v>
      </c>
      <c r="F160" s="13">
        <f>+F159*$D$4/100</f>
        <v>2187.5723816275113</v>
      </c>
      <c r="G160" s="13">
        <f>+G159*$D$4/100</f>
        <v>2187.5723816275113</v>
      </c>
    </row>
    <row r="161" spans="1:7" ht="12.75">
      <c r="A161" s="26"/>
      <c r="B161" t="s">
        <v>89</v>
      </c>
      <c r="C161" s="13">
        <f>+C159-C160</f>
        <v>55992.54415101907</v>
      </c>
      <c r="D161" s="13">
        <f>+D159-D160</f>
        <v>55992.54415101907</v>
      </c>
      <c r="E161" s="13">
        <f>+E159-E160</f>
        <v>55992.54415101907</v>
      </c>
      <c r="F161" s="13">
        <f>+F159-F160</f>
        <v>55992.54415101907</v>
      </c>
      <c r="G161" s="13">
        <f>+G159-G160</f>
        <v>55992.54415101907</v>
      </c>
    </row>
    <row r="162" spans="1:12" ht="12.75">
      <c r="A162" s="26"/>
      <c r="B162" t="s">
        <v>91</v>
      </c>
      <c r="C162" s="13">
        <f>+C159*$D$5/100</f>
        <v>4375.144763255023</v>
      </c>
      <c r="D162" s="13">
        <f>+D159*$D$5/100</f>
        <v>4375.144763255023</v>
      </c>
      <c r="E162" s="13">
        <f>+E159*$D$5/100</f>
        <v>4375.144763255023</v>
      </c>
      <c r="F162" s="13">
        <f>+F159*$D$5/100</f>
        <v>4375.144763255023</v>
      </c>
      <c r="G162" s="13">
        <f>+G159*$D$5/100</f>
        <v>4375.144763255023</v>
      </c>
      <c r="L162" s="14"/>
    </row>
    <row r="163" spans="1:7" ht="12.75">
      <c r="A163" s="32">
        <v>55</v>
      </c>
      <c r="B163" s="8" t="s">
        <v>90</v>
      </c>
      <c r="C163" s="12">
        <f>+Månedsløn!B51*$D$6</f>
        <v>65614.16644922855</v>
      </c>
      <c r="D163" s="12">
        <f>+Månedsløn!C51*$D$6</f>
        <v>65614.16644922855</v>
      </c>
      <c r="E163" s="12">
        <f>+Månedsløn!D51*$D$6</f>
        <v>65614.16644922855</v>
      </c>
      <c r="F163" s="12">
        <f>+Månedsløn!E51*$D$6</f>
        <v>65614.16644922855</v>
      </c>
      <c r="G163" s="12">
        <f>+Månedsløn!F51*$D$6</f>
        <v>65614.16644922855</v>
      </c>
    </row>
    <row r="164" spans="1:7" ht="12.75">
      <c r="A164" s="26"/>
      <c r="B164" t="s">
        <v>83</v>
      </c>
      <c r="C164" s="13">
        <f>+C163*$D$4/100</f>
        <v>2467.092658490993</v>
      </c>
      <c r="D164" s="13">
        <f>+D163*$D$4/100</f>
        <v>2467.092658490993</v>
      </c>
      <c r="E164" s="13">
        <f>+E163*$D$4/100</f>
        <v>2467.092658490993</v>
      </c>
      <c r="F164" s="13">
        <f>+F163*$D$4/100</f>
        <v>2467.092658490993</v>
      </c>
      <c r="G164" s="13">
        <f>+G163*$D$4/100</f>
        <v>2467.092658490993</v>
      </c>
    </row>
    <row r="165" spans="1:12" ht="12.75">
      <c r="A165" s="26"/>
      <c r="B165" t="s">
        <v>89</v>
      </c>
      <c r="C165" s="13">
        <f>+C163-C164</f>
        <v>63147.07379073756</v>
      </c>
      <c r="D165" s="13">
        <f>+D163-D164</f>
        <v>63147.07379073756</v>
      </c>
      <c r="E165" s="13">
        <f>+E163-E164</f>
        <v>63147.07379073756</v>
      </c>
      <c r="F165" s="13">
        <f>+F163-F164</f>
        <v>63147.07379073756</v>
      </c>
      <c r="G165" s="13">
        <f>+G163-G164</f>
        <v>63147.07379073756</v>
      </c>
      <c r="L165" s="14"/>
    </row>
    <row r="166" spans="1:7" ht="12.75">
      <c r="A166" s="26"/>
      <c r="B166" t="s">
        <v>91</v>
      </c>
      <c r="C166" s="13">
        <f>+C163*$D$5/100</f>
        <v>4934.185316981986</v>
      </c>
      <c r="D166" s="13">
        <f>+D163*$D$5/100</f>
        <v>4934.185316981986</v>
      </c>
      <c r="E166" s="13">
        <f>+E163*$D$5/100</f>
        <v>4934.185316981986</v>
      </c>
      <c r="F166" s="13">
        <f>+F163*$D$5/100</f>
        <v>4934.185316981986</v>
      </c>
      <c r="G166" s="13">
        <f>+G163*$D$5/100</f>
        <v>4934.185316981986</v>
      </c>
    </row>
    <row r="167" spans="1:7" ht="12.75">
      <c r="A167" s="32" t="s">
        <v>96</v>
      </c>
      <c r="B167" s="8" t="s">
        <v>90</v>
      </c>
      <c r="C167" s="12">
        <f>+Månedsløn!B52*$D$6</f>
        <v>73950.42994755215</v>
      </c>
      <c r="D167" s="12">
        <f>+Månedsløn!C52*$D$6</f>
        <v>73950.42994755215</v>
      </c>
      <c r="E167" s="12">
        <f>+Månedsløn!D52*$D$6</f>
        <v>73950.42994755215</v>
      </c>
      <c r="F167" s="12">
        <f>+Månedsløn!E52*$D$6</f>
        <v>73950.42994755215</v>
      </c>
      <c r="G167" s="12">
        <f>+Månedsløn!F52*$D$6</f>
        <v>73950.42994755215</v>
      </c>
    </row>
    <row r="168" spans="1:7" ht="12.75">
      <c r="A168" s="26"/>
      <c r="B168" t="s">
        <v>83</v>
      </c>
      <c r="C168" s="13">
        <f>+C167*$D$4/100</f>
        <v>2780.536166027961</v>
      </c>
      <c r="D168" s="13">
        <f>+D167*$D$4/100</f>
        <v>2780.536166027961</v>
      </c>
      <c r="E168" s="13">
        <f>+E167*$D$4/100</f>
        <v>2780.536166027961</v>
      </c>
      <c r="F168" s="13">
        <f>+F167*$D$4/100</f>
        <v>2780.536166027961</v>
      </c>
      <c r="G168" s="13">
        <f>+G167*$D$4/100</f>
        <v>2780.536166027961</v>
      </c>
    </row>
    <row r="169" spans="1:7" ht="12.75">
      <c r="A169" s="26"/>
      <c r="B169" t="s">
        <v>89</v>
      </c>
      <c r="C169" s="13">
        <f>+C167-C168</f>
        <v>71169.8937815242</v>
      </c>
      <c r="D169" s="13">
        <f>+D167-D168</f>
        <v>71169.8937815242</v>
      </c>
      <c r="E169" s="13">
        <f>+E167-E168</f>
        <v>71169.8937815242</v>
      </c>
      <c r="F169" s="13">
        <f>+F167-F168</f>
        <v>71169.8937815242</v>
      </c>
      <c r="G169" s="13">
        <f>+G167-G168</f>
        <v>71169.8937815242</v>
      </c>
    </row>
    <row r="170" spans="1:12" ht="12.75">
      <c r="A170" s="26"/>
      <c r="B170" t="s">
        <v>91</v>
      </c>
      <c r="C170" s="13">
        <f>+C167*$D$5/100</f>
        <v>5561.072332055922</v>
      </c>
      <c r="D170" s="13">
        <f>+D167*$D$5/100</f>
        <v>5561.072332055922</v>
      </c>
      <c r="E170" s="13">
        <f>+E167*$D$5/100</f>
        <v>5561.072332055922</v>
      </c>
      <c r="F170" s="13">
        <f>+F167*$D$5/100</f>
        <v>5561.072332055922</v>
      </c>
      <c r="G170" s="13">
        <f>+G167*$D$5/100</f>
        <v>5561.072332055922</v>
      </c>
      <c r="L170" s="14"/>
    </row>
    <row r="171" ht="12.75">
      <c r="A171" s="26"/>
    </row>
    <row r="172" ht="12.75">
      <c r="A172" s="26"/>
    </row>
    <row r="173" spans="1:12" ht="12.75">
      <c r="A173" s="26"/>
      <c r="L173" s="14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spans="1:12" ht="12.75">
      <c r="A178" s="26"/>
      <c r="L178" s="14"/>
    </row>
    <row r="179" ht="12.75">
      <c r="A179" s="26"/>
    </row>
    <row r="180" ht="12.75">
      <c r="A180" s="26"/>
    </row>
    <row r="181" spans="1:12" ht="12.75">
      <c r="A181" s="26"/>
      <c r="L181" s="14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spans="1:12" ht="12.75">
      <c r="A186" s="26"/>
      <c r="L186" s="14"/>
    </row>
    <row r="187" ht="12.75">
      <c r="A187" s="26"/>
    </row>
    <row r="188" ht="12.75">
      <c r="A188" s="26"/>
    </row>
    <row r="189" spans="1:12" ht="12.75">
      <c r="A189" s="26"/>
      <c r="L189" s="14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spans="1:12" ht="12.75">
      <c r="A194" s="26"/>
      <c r="L194" s="14"/>
    </row>
    <row r="195" ht="12.75">
      <c r="A195" s="26"/>
    </row>
    <row r="196" ht="12.75">
      <c r="A196" s="26"/>
    </row>
    <row r="197" spans="1:12" ht="12.75">
      <c r="A197" s="26"/>
      <c r="L197" s="14"/>
    </row>
    <row r="198" ht="12.75">
      <c r="A198" s="26"/>
    </row>
    <row r="199" ht="12.75">
      <c r="A199" s="26"/>
    </row>
    <row r="200" ht="12.75">
      <c r="A200" s="26"/>
    </row>
    <row r="201" ht="12.75">
      <c r="A201" s="26"/>
    </row>
    <row r="202" spans="1:12" ht="12.75">
      <c r="A202" s="26"/>
      <c r="L202" s="14"/>
    </row>
    <row r="203" ht="12.75">
      <c r="A203" s="26"/>
    </row>
    <row r="204" ht="12.75">
      <c r="A204" s="26"/>
    </row>
    <row r="205" spans="1:12" ht="12.75">
      <c r="A205" s="26"/>
      <c r="L205" s="14"/>
    </row>
    <row r="206" ht="12.75">
      <c r="A206" s="26"/>
    </row>
    <row r="207" ht="12.75">
      <c r="A207" s="26"/>
    </row>
    <row r="208" ht="12.75">
      <c r="A208" s="26"/>
    </row>
    <row r="209" ht="12.75">
      <c r="A209" s="26"/>
    </row>
    <row r="210" spans="1:12" ht="12.75">
      <c r="A210" s="26"/>
      <c r="L210" s="14"/>
    </row>
    <row r="211" ht="12.75">
      <c r="A211" s="26"/>
    </row>
    <row r="212" ht="12.75">
      <c r="A212" s="26"/>
    </row>
    <row r="213" spans="1:12" ht="12.75">
      <c r="A213" s="26"/>
      <c r="L213" s="14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spans="1:12" ht="12.75">
      <c r="A218" s="26"/>
      <c r="L218" s="14"/>
    </row>
    <row r="219" ht="12.75">
      <c r="A219" s="26"/>
    </row>
    <row r="220" ht="12.75">
      <c r="A220" s="26"/>
    </row>
    <row r="221" spans="1:12" ht="12.75">
      <c r="A221" s="26"/>
      <c r="L221" s="14"/>
    </row>
    <row r="222" ht="12.75">
      <c r="A222" s="26"/>
    </row>
    <row r="223" ht="12.75">
      <c r="A223" s="26"/>
    </row>
    <row r="224" ht="12.75">
      <c r="A224" s="26"/>
    </row>
    <row r="225" ht="12.75">
      <c r="A225" s="26"/>
    </row>
    <row r="226" spans="1:12" ht="12.75">
      <c r="A226" s="26"/>
      <c r="L226" s="14"/>
    </row>
    <row r="227" ht="12.75">
      <c r="A227" s="26"/>
    </row>
    <row r="228" ht="12.75">
      <c r="A228" s="26"/>
    </row>
    <row r="229" spans="1:12" ht="12.75">
      <c r="A229" s="26"/>
      <c r="L229" s="14"/>
    </row>
    <row r="230" ht="12.75">
      <c r="A230" s="26"/>
    </row>
    <row r="231" ht="12.75">
      <c r="A231" s="26"/>
    </row>
    <row r="232" ht="12.75">
      <c r="A232" s="26"/>
    </row>
    <row r="233" ht="12.75">
      <c r="A233" s="26"/>
    </row>
    <row r="234" spans="1:12" ht="12.75">
      <c r="A234" s="26"/>
      <c r="L234" s="14"/>
    </row>
    <row r="235" ht="12.75">
      <c r="A235" s="26"/>
    </row>
    <row r="236" ht="12.75">
      <c r="A236" s="26"/>
    </row>
    <row r="237" spans="1:12" ht="12.75">
      <c r="A237" s="26"/>
      <c r="L237" s="14"/>
    </row>
    <row r="238" ht="12.75">
      <c r="A238" s="26"/>
    </row>
    <row r="242" ht="12.75">
      <c r="L242" s="14"/>
    </row>
    <row r="245" ht="12.75">
      <c r="L245" s="14"/>
    </row>
    <row r="250" ht="12.75">
      <c r="L250" s="14"/>
    </row>
    <row r="253" ht="12.75">
      <c r="L253" s="14"/>
    </row>
    <row r="258" ht="12.75">
      <c r="L258" s="14"/>
    </row>
    <row r="261" ht="12.75">
      <c r="L261" s="14"/>
    </row>
    <row r="266" ht="12.75">
      <c r="L266" s="14"/>
    </row>
    <row r="269" ht="12.75">
      <c r="L269" s="14"/>
    </row>
    <row r="274" ht="12.75">
      <c r="L274" s="14"/>
    </row>
    <row r="277" ht="12.75">
      <c r="L277" s="14"/>
    </row>
    <row r="282" ht="12.75">
      <c r="L282" s="14"/>
    </row>
    <row r="285" ht="12.75">
      <c r="L285" s="14"/>
    </row>
    <row r="290" ht="12.75">
      <c r="L290" s="14"/>
    </row>
    <row r="293" ht="12.75">
      <c r="L293" s="14"/>
    </row>
    <row r="298" ht="12.75">
      <c r="L298" s="14"/>
    </row>
    <row r="301" ht="12.75">
      <c r="L301" s="14"/>
    </row>
    <row r="306" ht="12.75">
      <c r="L306" s="14"/>
    </row>
    <row r="309" ht="12.75">
      <c r="L309" s="14"/>
    </row>
    <row r="314" ht="12.75">
      <c r="L314" s="14"/>
    </row>
    <row r="317" ht="12.75">
      <c r="L317" s="14"/>
    </row>
    <row r="322" ht="12.75">
      <c r="L322" s="14"/>
    </row>
    <row r="325" ht="12.75">
      <c r="L325" s="14"/>
    </row>
    <row r="330" ht="12.75">
      <c r="L330" s="14"/>
    </row>
    <row r="333" ht="12.75">
      <c r="L333" s="14"/>
    </row>
    <row r="338" ht="12.75">
      <c r="L338" s="14"/>
    </row>
    <row r="341" ht="12.75">
      <c r="L341" s="14"/>
    </row>
    <row r="346" ht="12.75">
      <c r="L346" s="14"/>
    </row>
    <row r="349" ht="12.75">
      <c r="L349" s="14"/>
    </row>
    <row r="354" ht="12.75">
      <c r="L354" s="14"/>
    </row>
    <row r="357" ht="12.75">
      <c r="L357" s="14"/>
    </row>
    <row r="362" ht="12.75">
      <c r="L362" s="14"/>
    </row>
    <row r="365" ht="12.75">
      <c r="L365" s="14"/>
    </row>
    <row r="370" ht="12.75">
      <c r="L370" s="14"/>
    </row>
    <row r="373" ht="12.75">
      <c r="L373" s="14"/>
    </row>
    <row r="378" ht="12.75">
      <c r="L378" s="14"/>
    </row>
    <row r="381" ht="12.75">
      <c r="L381" s="14"/>
    </row>
    <row r="386" ht="12.75">
      <c r="L386" s="14"/>
    </row>
    <row r="389" ht="12.75">
      <c r="L389" s="14"/>
    </row>
    <row r="394" ht="12.75">
      <c r="L394" s="14"/>
    </row>
    <row r="397" ht="12.75">
      <c r="L397" s="14"/>
    </row>
    <row r="402" ht="12.75">
      <c r="L402" s="14"/>
    </row>
    <row r="405" ht="12.75">
      <c r="L405" s="14"/>
    </row>
    <row r="410" ht="12.75">
      <c r="L410" s="14"/>
    </row>
    <row r="413" ht="12.75">
      <c r="L413" s="14"/>
    </row>
    <row r="418" ht="12.75">
      <c r="L418" s="14"/>
    </row>
    <row r="421" ht="12.75">
      <c r="L421" s="14"/>
    </row>
    <row r="426" ht="12.75">
      <c r="L426" s="14"/>
    </row>
    <row r="429" ht="12.75">
      <c r="L429" s="14"/>
    </row>
    <row r="434" ht="12.75">
      <c r="L434" s="14"/>
    </row>
    <row r="437" ht="12.75">
      <c r="L437" s="14"/>
    </row>
    <row r="442" ht="12.75">
      <c r="L442" s="14"/>
    </row>
    <row r="445" ht="12.75">
      <c r="L445" s="14"/>
    </row>
    <row r="450" ht="12.75">
      <c r="L450" s="14"/>
    </row>
    <row r="453" ht="12.75">
      <c r="L453" s="14"/>
    </row>
    <row r="458" ht="12.75">
      <c r="L458" s="14"/>
    </row>
    <row r="461" ht="12.75">
      <c r="L461" s="14"/>
    </row>
    <row r="466" ht="12.75">
      <c r="L466" s="14"/>
    </row>
    <row r="469" ht="12.75">
      <c r="L469" s="14"/>
    </row>
    <row r="474" ht="12.75">
      <c r="L474" s="14"/>
    </row>
    <row r="477" ht="12.75">
      <c r="L477" s="14"/>
    </row>
    <row r="482" ht="12.75">
      <c r="L482" s="14"/>
    </row>
    <row r="485" ht="12.75">
      <c r="L485" s="14"/>
    </row>
    <row r="490" ht="12.75">
      <c r="L490" s="14"/>
    </row>
    <row r="493" ht="12.75">
      <c r="L493" s="14"/>
    </row>
    <row r="498" ht="12.75">
      <c r="L498" s="14"/>
    </row>
    <row r="501" ht="12.75">
      <c r="L501" s="14"/>
    </row>
    <row r="506" ht="12.75">
      <c r="L506" s="14"/>
    </row>
    <row r="509" ht="12.75">
      <c r="L509" s="14"/>
    </row>
    <row r="514" ht="12.75">
      <c r="L514" s="14"/>
    </row>
    <row r="517" ht="12.75">
      <c r="L517" s="14"/>
    </row>
    <row r="522" ht="12.75">
      <c r="L522" s="14"/>
    </row>
    <row r="525" ht="12.75">
      <c r="L525" s="14"/>
    </row>
    <row r="530" ht="12.75">
      <c r="L530" s="14"/>
    </row>
    <row r="533" ht="12.75">
      <c r="L533" s="14"/>
    </row>
    <row r="538" ht="12.75">
      <c r="L538" s="14"/>
    </row>
    <row r="541" ht="12.75">
      <c r="L541" s="14"/>
    </row>
    <row r="546" ht="12.75">
      <c r="L546" s="14"/>
    </row>
    <row r="549" ht="12.75">
      <c r="L549" s="14"/>
    </row>
    <row r="554" ht="12.75">
      <c r="L554" s="14"/>
    </row>
    <row r="557" ht="12.75">
      <c r="L557" s="14"/>
    </row>
    <row r="562" ht="12.75">
      <c r="L562" s="14"/>
    </row>
    <row r="565" ht="12.75">
      <c r="L565" s="14"/>
    </row>
    <row r="570" ht="12.75">
      <c r="L570" s="14"/>
    </row>
    <row r="573" ht="12.75">
      <c r="L573" s="14"/>
    </row>
    <row r="578" ht="12.75">
      <c r="L578" s="14"/>
    </row>
    <row r="581" ht="12.75">
      <c r="L581" s="14"/>
    </row>
    <row r="586" ht="12.75">
      <c r="L586" s="14"/>
    </row>
    <row r="589" ht="12.75">
      <c r="L589" s="14"/>
    </row>
    <row r="594" ht="12.75">
      <c r="L594" s="14"/>
    </row>
    <row r="597" ht="12.75">
      <c r="L597" s="14"/>
    </row>
    <row r="602" ht="12.75">
      <c r="L602" s="14"/>
    </row>
    <row r="605" ht="12.75">
      <c r="L605" s="14"/>
    </row>
    <row r="610" ht="12.75">
      <c r="L610" s="14"/>
    </row>
    <row r="613" ht="12.75">
      <c r="L613" s="14"/>
    </row>
    <row r="618" ht="12.75">
      <c r="L618" s="14"/>
    </row>
    <row r="621" ht="12.75">
      <c r="L621" s="14"/>
    </row>
    <row r="626" ht="12.75">
      <c r="L626" s="14"/>
    </row>
    <row r="629" ht="12.75">
      <c r="L629" s="14"/>
    </row>
    <row r="634" ht="12.75">
      <c r="L634" s="14"/>
    </row>
    <row r="637" ht="12.75">
      <c r="L637" s="14"/>
    </row>
    <row r="642" ht="12.75">
      <c r="L642" s="14"/>
    </row>
    <row r="645" ht="12.75">
      <c r="L645" s="14"/>
    </row>
    <row r="650" ht="12.75">
      <c r="L650" s="14"/>
    </row>
    <row r="653" ht="12.75">
      <c r="L653" s="14"/>
    </row>
    <row r="658" ht="12.75">
      <c r="L658" s="14"/>
    </row>
  </sheetData>
  <sheetProtection/>
  <protectedRanges>
    <protectedRange sqref="D5" name="Arbejdsgiverbidrag"/>
    <protectedRange sqref="D4" name="Egetbidrag"/>
  </protectedRanges>
  <mergeCells count="4">
    <mergeCell ref="F4:G6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1"/>
  <sheetViews>
    <sheetView workbookViewId="0" topLeftCell="A1">
      <selection activeCell="A9" sqref="A9"/>
    </sheetView>
  </sheetViews>
  <sheetFormatPr defaultColWidth="9.140625" defaultRowHeight="12.75"/>
  <cols>
    <col min="1" max="1" width="27.57421875" style="0" customWidth="1"/>
  </cols>
  <sheetData>
    <row r="1" ht="12.75">
      <c r="A1" s="5" t="s">
        <v>80</v>
      </c>
    </row>
    <row r="2" ht="12.75">
      <c r="A2" t="s">
        <v>81</v>
      </c>
    </row>
    <row r="3" ht="12.75">
      <c r="A3" t="s">
        <v>84</v>
      </c>
    </row>
    <row r="5" spans="1:2" ht="12.75">
      <c r="A5" s="10" t="s">
        <v>82</v>
      </c>
      <c r="B5" s="10" t="s">
        <v>58</v>
      </c>
    </row>
    <row r="6" spans="1:2" ht="12.75">
      <c r="A6" t="s">
        <v>6</v>
      </c>
      <c r="B6">
        <v>4</v>
      </c>
    </row>
    <row r="7" spans="1:2" ht="12.75">
      <c r="A7" t="s">
        <v>7</v>
      </c>
      <c r="B7">
        <v>4</v>
      </c>
    </row>
    <row r="8" ht="12.75">
      <c r="A8" s="10" t="s">
        <v>105</v>
      </c>
    </row>
    <row r="9" spans="1:2" ht="12.75">
      <c r="A9" s="5" t="s">
        <v>8</v>
      </c>
      <c r="B9" t="s">
        <v>9</v>
      </c>
    </row>
    <row r="10" spans="1:2" ht="12.75">
      <c r="A10" t="s">
        <v>10</v>
      </c>
      <c r="B10">
        <v>4</v>
      </c>
    </row>
    <row r="11" spans="1:2" ht="12.75">
      <c r="A11" t="s">
        <v>11</v>
      </c>
      <c r="B11">
        <v>4</v>
      </c>
    </row>
    <row r="12" spans="1:2" ht="12.75">
      <c r="A12" t="s">
        <v>12</v>
      </c>
      <c r="B12">
        <v>4</v>
      </c>
    </row>
    <row r="13" spans="1:2" ht="12.75">
      <c r="A13" t="s">
        <v>13</v>
      </c>
      <c r="B13">
        <v>4</v>
      </c>
    </row>
    <row r="14" spans="1:2" ht="12.75">
      <c r="A14" t="s">
        <v>14</v>
      </c>
      <c r="B14">
        <v>4</v>
      </c>
    </row>
    <row r="15" spans="1:2" ht="12.75">
      <c r="A15" t="s">
        <v>15</v>
      </c>
      <c r="B15">
        <v>4</v>
      </c>
    </row>
    <row r="16" ht="12.75">
      <c r="A16" t="s">
        <v>86</v>
      </c>
    </row>
    <row r="17" spans="1:2" ht="12.75">
      <c r="A17" t="s">
        <v>16</v>
      </c>
      <c r="B17">
        <v>4</v>
      </c>
    </row>
    <row r="18" spans="1:2" ht="12.75">
      <c r="A18" t="s">
        <v>17</v>
      </c>
      <c r="B18">
        <v>4</v>
      </c>
    </row>
    <row r="19" spans="1:2" ht="12.75">
      <c r="A19" t="s">
        <v>18</v>
      </c>
      <c r="B19">
        <v>4</v>
      </c>
    </row>
    <row r="20" spans="1:2" ht="12.75">
      <c r="A20" t="s">
        <v>19</v>
      </c>
      <c r="B20">
        <v>4</v>
      </c>
    </row>
    <row r="21" spans="1:2" ht="12.75">
      <c r="A21" t="s">
        <v>20</v>
      </c>
      <c r="B21">
        <v>4</v>
      </c>
    </row>
    <row r="22" spans="1:2" ht="12.75">
      <c r="A22" t="s">
        <v>21</v>
      </c>
      <c r="B22">
        <v>4</v>
      </c>
    </row>
    <row r="23" spans="1:2" ht="12.75">
      <c r="A23" t="s">
        <v>22</v>
      </c>
      <c r="B23">
        <v>4</v>
      </c>
    </row>
    <row r="24" spans="1:2" ht="12.75">
      <c r="A24" t="s">
        <v>23</v>
      </c>
      <c r="B24">
        <v>4</v>
      </c>
    </row>
    <row r="25" spans="1:2" ht="12.75">
      <c r="A25" t="s">
        <v>24</v>
      </c>
      <c r="B25">
        <v>4</v>
      </c>
    </row>
    <row r="26" spans="1:2" ht="12.75">
      <c r="A26" t="s">
        <v>25</v>
      </c>
      <c r="B26">
        <v>4</v>
      </c>
    </row>
    <row r="27" spans="1:2" ht="12.75">
      <c r="A27" t="s">
        <v>26</v>
      </c>
      <c r="B27">
        <v>4</v>
      </c>
    </row>
    <row r="28" spans="1:2" ht="12.75">
      <c r="A28" s="5" t="s">
        <v>27</v>
      </c>
      <c r="B28" t="s">
        <v>9</v>
      </c>
    </row>
    <row r="29" spans="1:2" ht="12.75">
      <c r="A29" t="s">
        <v>28</v>
      </c>
      <c r="B29">
        <v>3</v>
      </c>
    </row>
    <row r="30" spans="1:2" ht="12.75">
      <c r="A30" t="s">
        <v>29</v>
      </c>
      <c r="B30">
        <v>4</v>
      </c>
    </row>
    <row r="31" spans="1:2" ht="12.75">
      <c r="A31" t="s">
        <v>30</v>
      </c>
      <c r="B31">
        <v>4</v>
      </c>
    </row>
    <row r="32" spans="1:2" ht="12.75">
      <c r="A32" t="s">
        <v>31</v>
      </c>
      <c r="B32">
        <v>3</v>
      </c>
    </row>
    <row r="33" spans="1:2" ht="12.75">
      <c r="A33" t="s">
        <v>32</v>
      </c>
      <c r="B33">
        <v>3</v>
      </c>
    </row>
    <row r="34" spans="1:2" ht="12.75">
      <c r="A34" t="s">
        <v>33</v>
      </c>
      <c r="B34">
        <v>3</v>
      </c>
    </row>
    <row r="35" spans="1:2" ht="12.75">
      <c r="A35" t="s">
        <v>34</v>
      </c>
      <c r="B35">
        <v>3</v>
      </c>
    </row>
    <row r="36" spans="1:2" ht="12.75">
      <c r="A36" t="s">
        <v>35</v>
      </c>
      <c r="B36">
        <v>3</v>
      </c>
    </row>
    <row r="37" spans="1:2" ht="12.75">
      <c r="A37" t="s">
        <v>87</v>
      </c>
      <c r="B37">
        <v>3</v>
      </c>
    </row>
    <row r="38" spans="1:2" ht="12.75">
      <c r="A38" t="s">
        <v>36</v>
      </c>
      <c r="B38">
        <v>3</v>
      </c>
    </row>
    <row r="39" spans="1:2" ht="12.75">
      <c r="A39" t="s">
        <v>37</v>
      </c>
      <c r="B39">
        <v>2</v>
      </c>
    </row>
    <row r="40" spans="1:2" ht="12.75">
      <c r="A40" t="s">
        <v>38</v>
      </c>
      <c r="B40">
        <v>3</v>
      </c>
    </row>
    <row r="41" spans="1:2" ht="12.75">
      <c r="A41" t="s">
        <v>39</v>
      </c>
      <c r="B41">
        <v>2</v>
      </c>
    </row>
    <row r="42" spans="1:2" ht="12.75">
      <c r="A42" t="s">
        <v>40</v>
      </c>
      <c r="B42">
        <v>3</v>
      </c>
    </row>
    <row r="43" spans="1:2" ht="12.75">
      <c r="A43" t="s">
        <v>41</v>
      </c>
      <c r="B43">
        <v>3</v>
      </c>
    </row>
    <row r="44" spans="1:2" ht="12.75">
      <c r="A44" t="s">
        <v>42</v>
      </c>
      <c r="B44">
        <v>3</v>
      </c>
    </row>
    <row r="45" spans="1:2" ht="12.75">
      <c r="A45" t="s">
        <v>43</v>
      </c>
      <c r="B45">
        <v>3</v>
      </c>
    </row>
    <row r="46" spans="1:2" ht="12.75">
      <c r="A46" t="s">
        <v>44</v>
      </c>
      <c r="B46">
        <v>3</v>
      </c>
    </row>
    <row r="47" spans="1:2" ht="12.75">
      <c r="A47" t="s">
        <v>45</v>
      </c>
      <c r="B47">
        <v>3</v>
      </c>
    </row>
    <row r="48" spans="1:2" ht="12.75">
      <c r="A48" s="5" t="s">
        <v>46</v>
      </c>
      <c r="B48" t="s">
        <v>9</v>
      </c>
    </row>
    <row r="49" spans="1:2" ht="12.75">
      <c r="A49" t="s">
        <v>47</v>
      </c>
      <c r="B49">
        <v>2</v>
      </c>
    </row>
    <row r="50" spans="1:2" ht="12.75">
      <c r="A50" t="s">
        <v>48</v>
      </c>
      <c r="B50">
        <v>4</v>
      </c>
    </row>
    <row r="51" spans="1:2" ht="12.75">
      <c r="A51" t="s">
        <v>49</v>
      </c>
      <c r="B51">
        <v>2</v>
      </c>
    </row>
    <row r="52" spans="1:2" ht="12.75">
      <c r="A52" t="s">
        <v>50</v>
      </c>
      <c r="B52">
        <v>2</v>
      </c>
    </row>
    <row r="53" spans="1:2" ht="12.75">
      <c r="A53" t="s">
        <v>51</v>
      </c>
      <c r="B53">
        <v>2</v>
      </c>
    </row>
    <row r="54" spans="1:2" ht="12.75">
      <c r="A54" t="s">
        <v>52</v>
      </c>
      <c r="B54">
        <v>2</v>
      </c>
    </row>
    <row r="55" spans="1:2" ht="12.75">
      <c r="A55" t="s">
        <v>53</v>
      </c>
      <c r="B55">
        <v>2</v>
      </c>
    </row>
    <row r="56" spans="1:2" ht="12.75">
      <c r="A56" t="s">
        <v>54</v>
      </c>
      <c r="B56">
        <v>2</v>
      </c>
    </row>
    <row r="57" spans="1:2" ht="12.75">
      <c r="A57" t="s">
        <v>55</v>
      </c>
      <c r="B57">
        <v>2</v>
      </c>
    </row>
    <row r="58" spans="1:2" ht="12.75">
      <c r="A58" t="s">
        <v>56</v>
      </c>
      <c r="B58">
        <v>2</v>
      </c>
    </row>
    <row r="59" spans="1:2" ht="12.75">
      <c r="A59" s="5" t="s">
        <v>57</v>
      </c>
      <c r="B59" t="s">
        <v>58</v>
      </c>
    </row>
    <row r="60" spans="1:2" ht="12.75">
      <c r="A60" t="s">
        <v>59</v>
      </c>
      <c r="B60">
        <v>1</v>
      </c>
    </row>
    <row r="61" spans="1:2" ht="12.75">
      <c r="A61" t="s">
        <v>60</v>
      </c>
      <c r="B61">
        <v>1</v>
      </c>
    </row>
    <row r="62" spans="1:2" ht="12.75">
      <c r="A62" s="5" t="s">
        <v>61</v>
      </c>
      <c r="B62" t="s">
        <v>58</v>
      </c>
    </row>
    <row r="63" spans="1:2" ht="12.75">
      <c r="A63" t="s">
        <v>62</v>
      </c>
      <c r="B63">
        <v>1</v>
      </c>
    </row>
    <row r="64" spans="1:2" ht="12.75">
      <c r="A64" t="s">
        <v>63</v>
      </c>
      <c r="B64">
        <v>1</v>
      </c>
    </row>
    <row r="65" spans="1:2" ht="12.75">
      <c r="A65" s="5" t="s">
        <v>64</v>
      </c>
      <c r="B65" t="s">
        <v>58</v>
      </c>
    </row>
    <row r="66" spans="1:2" ht="12.75">
      <c r="A66" t="s">
        <v>65</v>
      </c>
      <c r="B66">
        <v>1</v>
      </c>
    </row>
    <row r="67" spans="1:2" ht="12.75">
      <c r="A67" t="s">
        <v>66</v>
      </c>
      <c r="B67">
        <v>1</v>
      </c>
    </row>
    <row r="68" spans="1:2" ht="12.75">
      <c r="A68" t="s">
        <v>67</v>
      </c>
      <c r="B68">
        <v>1</v>
      </c>
    </row>
    <row r="69" spans="1:2" ht="12.75">
      <c r="A69" t="s">
        <v>68</v>
      </c>
      <c r="B69">
        <v>1</v>
      </c>
    </row>
    <row r="70" spans="1:2" ht="12.75">
      <c r="A70" t="s">
        <v>69</v>
      </c>
      <c r="B70">
        <v>1</v>
      </c>
    </row>
    <row r="71" spans="1:2" ht="12.75">
      <c r="A71" s="5" t="s">
        <v>70</v>
      </c>
      <c r="B71" t="s">
        <v>58</v>
      </c>
    </row>
    <row r="72" spans="1:2" ht="12.75">
      <c r="A72" t="s">
        <v>71</v>
      </c>
      <c r="B72">
        <v>1</v>
      </c>
    </row>
    <row r="73" spans="1:2" ht="12.75">
      <c r="A73" s="5" t="s">
        <v>72</v>
      </c>
      <c r="B73" t="s">
        <v>58</v>
      </c>
    </row>
    <row r="74" spans="1:2" ht="12.75">
      <c r="A74" t="s">
        <v>73</v>
      </c>
      <c r="B74">
        <v>1</v>
      </c>
    </row>
    <row r="75" spans="1:2" ht="12.75">
      <c r="A75" s="5" t="s">
        <v>74</v>
      </c>
      <c r="B75" t="s">
        <v>58</v>
      </c>
    </row>
    <row r="76" spans="1:2" ht="12.75">
      <c r="A76" t="s">
        <v>85</v>
      </c>
      <c r="B76">
        <v>1</v>
      </c>
    </row>
    <row r="77" spans="1:2" ht="12.75">
      <c r="A77" t="s">
        <v>75</v>
      </c>
      <c r="B77">
        <v>2</v>
      </c>
    </row>
    <row r="78" spans="1:2" ht="12.75">
      <c r="A78" s="5" t="s">
        <v>76</v>
      </c>
      <c r="B78" t="s">
        <v>58</v>
      </c>
    </row>
    <row r="79" spans="1:2" ht="12.75">
      <c r="A79" t="s">
        <v>77</v>
      </c>
      <c r="B79">
        <v>1</v>
      </c>
    </row>
    <row r="80" spans="1:2" ht="12.75">
      <c r="A80" t="s">
        <v>78</v>
      </c>
      <c r="B80">
        <v>1</v>
      </c>
    </row>
    <row r="81" spans="1:2" ht="12.75">
      <c r="A81" s="5" t="s">
        <v>79</v>
      </c>
      <c r="B81" t="s">
        <v>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Annette Scharff Gehrs</cp:lastModifiedBy>
  <cp:lastPrinted>2004-05-25T09:13:20Z</cp:lastPrinted>
  <dcterms:created xsi:type="dcterms:W3CDTF">1999-04-06T11:43:43Z</dcterms:created>
  <dcterms:modified xsi:type="dcterms:W3CDTF">2005-06-20T13:50:06Z</dcterms:modified>
  <cp:category/>
  <cp:version/>
  <cp:contentType/>
  <cp:contentStatus/>
</cp:coreProperties>
</file>